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EC\17.1.0 Τμήμα Στατιστικής, Διαχ. Κινδύνων\17.1.06.Statistics\Quarterly\2021\ASPs\Q1 2021\Forms\Final\"/>
    </mc:Choice>
  </mc:AlternateContent>
  <bookViews>
    <workbookView xWindow="0" yWindow="0" windowWidth="20490" windowHeight="7620" tabRatio="923"/>
  </bookViews>
  <sheets>
    <sheet name="Instructions" sheetId="18" r:id="rId1"/>
    <sheet name="General Information" sheetId="19" r:id="rId2"/>
    <sheet name="Section A" sheetId="22" r:id="rId3"/>
    <sheet name="Section B" sheetId="24" r:id="rId4"/>
    <sheet name="Section C" sheetId="4" r:id="rId5"/>
    <sheet name="Section D" sheetId="26" r:id="rId6"/>
    <sheet name="Section E" sheetId="23" r:id="rId7"/>
    <sheet name="Section F" sheetId="21" r:id="rId8"/>
    <sheet name="Validation Tests" sheetId="13" r:id="rId9"/>
    <sheet name="Definitions" sheetId="25" r:id="rId10"/>
    <sheet name="Allowed Values" sheetId="9" r:id="rId11"/>
  </sheets>
  <externalReferences>
    <externalReference r:id="rId12"/>
    <externalReference r:id="rId13"/>
    <externalReference r:id="rId14"/>
  </externalReferences>
  <definedNames>
    <definedName name="ClientCategorisationList">'[1]Allowed Values'!$B$262:$B$265</definedName>
    <definedName name="Clients_Risk_Categ">'Allowed Values'!#REF!</definedName>
    <definedName name="countries">'Allowed Values'!$C$20:$C$269</definedName>
    <definedName name="CountriesList">'[1]Allowed Values'!$B$9:$B$258</definedName>
    <definedName name="Currencies">!#REF!</definedName>
    <definedName name="ex_nonex">'Allowed Values'!#REF!</definedName>
    <definedName name="GeneralInfo">'General Information'!$D$30</definedName>
    <definedName name="GenInfo">'General Information'!$A$1</definedName>
    <definedName name="GI">#REF!</definedName>
    <definedName name="LAstDate1">'[2]Allowed values'!$B$8:$B$13</definedName>
    <definedName name="LastRefDate">'Allowed Values'!$C$14:$C$17</definedName>
    <definedName name="List_basis">'[1]Allowed Values'!$B$322:$B$323</definedName>
    <definedName name="List_ClientsMoney">'[1]Allowed Values'!$B$313:$B$315</definedName>
    <definedName name="List_Countries">'Allowed Values'!$C$20:$C$269</definedName>
    <definedName name="List_Leverage">'[1]Allowed Values'!$B$326:$B$332</definedName>
    <definedName name="List_Opinion">!#REF!</definedName>
    <definedName name="List_YesNo">'[1]Allowed Values'!$B$318:$B$319</definedName>
    <definedName name="Manager">'[2]Allowed values'!$B$16:$B$17</definedName>
    <definedName name="_xlnm.Print_Area" localSheetId="10">'Allowed Values'!$A$1:$D$270</definedName>
    <definedName name="_xlnm.Print_Area" localSheetId="1">'General Information'!$A$1:$E$31</definedName>
    <definedName name="_xlnm.Print_Area" localSheetId="0">Instructions!$A$1:$H$55</definedName>
    <definedName name="_xlnm.Print_Area" localSheetId="2">'Section A'!$A$1:$F$281</definedName>
    <definedName name="_xlnm.Print_Area" localSheetId="3">'Section B'!$A$1:$G$98</definedName>
    <definedName name="_xlnm.Print_Area" localSheetId="4">'Section C'!$A$1:$H$51</definedName>
    <definedName name="_xlnm.Print_Area" localSheetId="5">'Section D'!$A$1:$E$32</definedName>
    <definedName name="_xlnm.Print_Area" localSheetId="6">'Section E'!$A$1:$G$32</definedName>
    <definedName name="_xlnm.Print_Area" localSheetId="7">'Section F'!$A$1:$G$58</definedName>
    <definedName name="_xlnm.Print_Area" localSheetId="8">'Validation Tests'!$A$1:$F$109</definedName>
    <definedName name="_xlnm.Print_Titles" localSheetId="10">'Allowed Values'!$19:$19</definedName>
    <definedName name="_xlnm.Print_Titles" localSheetId="2">'Section A'!$16:$18</definedName>
    <definedName name="RelationList">'[1]Allowed Values'!$B$279:$B$281</definedName>
    <definedName name="SB">#REF!</definedName>
    <definedName name="SC">#REF!</definedName>
    <definedName name="SD">'Section C'!#REF!</definedName>
    <definedName name="SE">#REF!</definedName>
    <definedName name="SecA">'Section A'!$C$13</definedName>
    <definedName name="SecB">'Section B'!$C$97</definedName>
    <definedName name="SecC">'Section C'!$D$50</definedName>
    <definedName name="SecD">'Section D'!$B$31</definedName>
    <definedName name="SecE">'Section E'!$C$31</definedName>
    <definedName name="SecF">'Section F'!$C$57</definedName>
    <definedName name="SectionB">'Section C'!#REF!</definedName>
    <definedName name="SectionC">#REF!</definedName>
    <definedName name="SF">#REF!</definedName>
    <definedName name="sfg">'Allowed Values'!#REF!</definedName>
    <definedName name="SG">#REF!</definedName>
    <definedName name="SH">#REF!</definedName>
    <definedName name="SI">#REF!</definedName>
    <definedName name="typeofentityList">'[1]Allowed Values'!$B$269:$B$276</definedName>
    <definedName name="ValidationDate_GI" localSheetId="8">'[1]General Info'!#REF!</definedName>
    <definedName name="ValidationDate_GI">#REF!</definedName>
    <definedName name="ValidationDate_SectionA" localSheetId="8">'[1]Section A'!#REF!</definedName>
    <definedName name="ValidationDate_SectionA">'[1]Section A'!#REF!</definedName>
    <definedName name="ValidationDate_SectionB" localSheetId="8">'[1]Section B'!#REF!</definedName>
    <definedName name="ValidationDate_SectionB">'[1]Section B'!#REF!</definedName>
    <definedName name="ValidationResult_GI" localSheetId="8">'[1]General Info'!$C$36</definedName>
    <definedName name="ValidationResult_GI">#REF!</definedName>
    <definedName name="ValidationResult_SectionA">'[1]Section A'!$E$17</definedName>
    <definedName name="ValidationResult_SectionB">'[1]Section B'!$F$14</definedName>
    <definedName name="ValidationResult_SectionC">'[1]Section C'!$F$12</definedName>
    <definedName name="ValidationResult_SectionD">'[1]Section D(1)'!$M$8</definedName>
    <definedName name="ValidationResult_SectionE">'[1]Section E'!$E$29</definedName>
    <definedName name="ValidationResult_SectionF">'[1]Section F'!$G$9</definedName>
    <definedName name="YesNo">'[3]Allowed Values'!$B$13:$B$14</definedName>
    <definedName name="yn">'Allowed Values'!$C$9:$C$10</definedName>
    <definedName name="ynna">'Allowed Values'!$C$9:$C$11</definedName>
  </definedNames>
  <calcPr calcId="162913"/>
</workbook>
</file>

<file path=xl/calcChain.xml><?xml version="1.0" encoding="utf-8"?>
<calcChain xmlns="http://schemas.openxmlformats.org/spreadsheetml/2006/main">
  <c r="J33" i="4" l="1"/>
  <c r="K21" i="22" l="1"/>
  <c r="L21" i="22"/>
  <c r="K22" i="22"/>
  <c r="L22" i="22"/>
  <c r="K23" i="22"/>
  <c r="L23" i="22"/>
  <c r="K24" i="22"/>
  <c r="L24" i="22"/>
  <c r="K25" i="22"/>
  <c r="L25" i="22"/>
  <c r="K26" i="22"/>
  <c r="L26" i="22"/>
  <c r="K27" i="22"/>
  <c r="L27" i="22"/>
  <c r="K28" i="22"/>
  <c r="L28" i="22"/>
  <c r="K29" i="22"/>
  <c r="L29" i="22"/>
  <c r="K30" i="22"/>
  <c r="L30" i="22"/>
  <c r="K31" i="22"/>
  <c r="L31" i="22"/>
  <c r="K32" i="22"/>
  <c r="L32" i="22"/>
  <c r="K33" i="22"/>
  <c r="L33" i="22"/>
  <c r="K34" i="22"/>
  <c r="L34" i="22"/>
  <c r="K35" i="22"/>
  <c r="L35" i="22"/>
  <c r="K36" i="22"/>
  <c r="L36" i="22"/>
  <c r="K37" i="22"/>
  <c r="L37" i="22"/>
  <c r="K38" i="22"/>
  <c r="L38" i="22"/>
  <c r="K39" i="22"/>
  <c r="L39" i="22"/>
  <c r="K40" i="22"/>
  <c r="L40" i="22"/>
  <c r="K41" i="22"/>
  <c r="L41" i="22"/>
  <c r="K42" i="22"/>
  <c r="L42" i="22"/>
  <c r="K43" i="22"/>
  <c r="L43" i="22"/>
  <c r="K44" i="22"/>
  <c r="L44" i="22"/>
  <c r="K45" i="22"/>
  <c r="L45" i="22"/>
  <c r="K46" i="22"/>
  <c r="L46" i="22"/>
  <c r="K47" i="22"/>
  <c r="L47" i="22"/>
  <c r="K48" i="22"/>
  <c r="L48" i="22"/>
  <c r="K49" i="22"/>
  <c r="L49" i="22"/>
  <c r="K50" i="22"/>
  <c r="L50" i="22"/>
  <c r="K51" i="22"/>
  <c r="L51" i="22"/>
  <c r="K52" i="22"/>
  <c r="L52" i="22"/>
  <c r="K53" i="22"/>
  <c r="L53" i="22"/>
  <c r="K54" i="22"/>
  <c r="L54" i="22"/>
  <c r="K55" i="22"/>
  <c r="L55" i="22"/>
  <c r="K56" i="22"/>
  <c r="L56" i="22"/>
  <c r="K57" i="22"/>
  <c r="L57" i="22"/>
  <c r="K58" i="22"/>
  <c r="L58" i="22"/>
  <c r="K59" i="22"/>
  <c r="L59" i="22"/>
  <c r="K60" i="22"/>
  <c r="L60" i="22"/>
  <c r="K61" i="22"/>
  <c r="L61" i="22"/>
  <c r="K62" i="22"/>
  <c r="L62" i="22"/>
  <c r="K63" i="22"/>
  <c r="L63" i="22"/>
  <c r="K64" i="22"/>
  <c r="L64" i="22"/>
  <c r="K65" i="22"/>
  <c r="L65" i="22"/>
  <c r="K66" i="22"/>
  <c r="L66" i="22"/>
  <c r="K67" i="22"/>
  <c r="L67" i="22"/>
  <c r="K68" i="22"/>
  <c r="L68" i="22"/>
  <c r="K69" i="22"/>
  <c r="L69" i="22"/>
  <c r="K70" i="22"/>
  <c r="L70" i="22"/>
  <c r="K71" i="22"/>
  <c r="L71" i="22"/>
  <c r="K72" i="22"/>
  <c r="L72" i="22"/>
  <c r="K73" i="22"/>
  <c r="L73" i="22"/>
  <c r="K74" i="22"/>
  <c r="L74" i="22"/>
  <c r="K75" i="22"/>
  <c r="L75" i="22"/>
  <c r="K76" i="22"/>
  <c r="L76" i="22"/>
  <c r="K77" i="22"/>
  <c r="L77" i="22"/>
  <c r="K78" i="22"/>
  <c r="L78" i="22"/>
  <c r="K79" i="22"/>
  <c r="L79" i="22"/>
  <c r="K80" i="22"/>
  <c r="L80" i="22"/>
  <c r="K81" i="22"/>
  <c r="L81" i="22"/>
  <c r="K82" i="22"/>
  <c r="L82" i="22"/>
  <c r="K83" i="22"/>
  <c r="L83" i="22"/>
  <c r="K84" i="22"/>
  <c r="L84" i="22"/>
  <c r="K85" i="22"/>
  <c r="L85" i="22"/>
  <c r="K86" i="22"/>
  <c r="L86" i="22"/>
  <c r="K87" i="22"/>
  <c r="L87" i="22"/>
  <c r="K88" i="22"/>
  <c r="L88" i="22"/>
  <c r="K89" i="22"/>
  <c r="L89" i="22"/>
  <c r="K90" i="22"/>
  <c r="L90" i="22"/>
  <c r="K91" i="22"/>
  <c r="L91" i="22"/>
  <c r="K92" i="22"/>
  <c r="L92" i="22"/>
  <c r="K93" i="22"/>
  <c r="L93" i="22"/>
  <c r="K94" i="22"/>
  <c r="L94" i="22"/>
  <c r="K95" i="22"/>
  <c r="L95" i="22"/>
  <c r="K96" i="22"/>
  <c r="L96" i="22"/>
  <c r="K97" i="22"/>
  <c r="L97" i="22"/>
  <c r="K98" i="22"/>
  <c r="L98" i="22"/>
  <c r="K99" i="22"/>
  <c r="L99" i="22"/>
  <c r="K100" i="22"/>
  <c r="L100" i="22"/>
  <c r="K101" i="22"/>
  <c r="L101" i="22"/>
  <c r="K102" i="22"/>
  <c r="L102" i="22"/>
  <c r="K103" i="22"/>
  <c r="L103" i="22"/>
  <c r="K104" i="22"/>
  <c r="L104" i="22"/>
  <c r="K105" i="22"/>
  <c r="L105" i="22"/>
  <c r="K106" i="22"/>
  <c r="L106" i="22"/>
  <c r="K107" i="22"/>
  <c r="L107" i="22"/>
  <c r="K108" i="22"/>
  <c r="L108" i="22"/>
  <c r="K109" i="22"/>
  <c r="L109" i="22"/>
  <c r="K110" i="22"/>
  <c r="L110" i="22"/>
  <c r="K111" i="22"/>
  <c r="L111" i="22"/>
  <c r="K112" i="22"/>
  <c r="L112" i="22"/>
  <c r="K113" i="22"/>
  <c r="L113" i="22"/>
  <c r="K114" i="22"/>
  <c r="L114" i="22"/>
  <c r="K115" i="22"/>
  <c r="L115" i="22"/>
  <c r="K116" i="22"/>
  <c r="L116" i="22"/>
  <c r="K117" i="22"/>
  <c r="L117" i="22"/>
  <c r="K118" i="22"/>
  <c r="L118" i="22"/>
  <c r="K119" i="22"/>
  <c r="L119" i="22"/>
  <c r="K120" i="22"/>
  <c r="L120" i="22"/>
  <c r="K121" i="22"/>
  <c r="L121" i="22"/>
  <c r="K122" i="22"/>
  <c r="L122" i="22"/>
  <c r="K123" i="22"/>
  <c r="L123" i="22"/>
  <c r="K124" i="22"/>
  <c r="L124" i="22"/>
  <c r="K125" i="22"/>
  <c r="L125" i="22"/>
  <c r="K126" i="22"/>
  <c r="L126" i="22"/>
  <c r="K127" i="22"/>
  <c r="L127" i="22"/>
  <c r="K128" i="22"/>
  <c r="L128" i="22"/>
  <c r="K129" i="22"/>
  <c r="L129" i="22"/>
  <c r="K130" i="22"/>
  <c r="L130" i="22"/>
  <c r="K131" i="22"/>
  <c r="L131" i="22"/>
  <c r="K132" i="22"/>
  <c r="L132" i="22"/>
  <c r="K133" i="22"/>
  <c r="L133" i="22"/>
  <c r="K134" i="22"/>
  <c r="L134" i="22"/>
  <c r="K135" i="22"/>
  <c r="L135" i="22"/>
  <c r="K136" i="22"/>
  <c r="L136" i="22"/>
  <c r="K137" i="22"/>
  <c r="L137" i="22"/>
  <c r="K138" i="22"/>
  <c r="L138" i="22"/>
  <c r="K139" i="22"/>
  <c r="L139" i="22"/>
  <c r="K140" i="22"/>
  <c r="L140" i="22"/>
  <c r="K141" i="22"/>
  <c r="L141" i="22"/>
  <c r="K142" i="22"/>
  <c r="L142" i="22"/>
  <c r="K143" i="22"/>
  <c r="L143" i="22"/>
  <c r="K144" i="22"/>
  <c r="L144" i="22"/>
  <c r="K145" i="22"/>
  <c r="L145" i="22"/>
  <c r="K146" i="22"/>
  <c r="L146" i="22"/>
  <c r="K147" i="22"/>
  <c r="L147" i="22"/>
  <c r="K148" i="22"/>
  <c r="L148" i="22"/>
  <c r="K149" i="22"/>
  <c r="L149" i="22"/>
  <c r="K150" i="22"/>
  <c r="L150" i="22"/>
  <c r="K151" i="22"/>
  <c r="L151" i="22"/>
  <c r="K152" i="22"/>
  <c r="L152" i="22"/>
  <c r="K153" i="22"/>
  <c r="L153" i="22"/>
  <c r="K154" i="22"/>
  <c r="L154" i="22"/>
  <c r="K155" i="22"/>
  <c r="L155" i="22"/>
  <c r="K156" i="22"/>
  <c r="L156" i="22"/>
  <c r="K157" i="22"/>
  <c r="L157" i="22"/>
  <c r="K158" i="22"/>
  <c r="L158" i="22"/>
  <c r="K159" i="22"/>
  <c r="L159" i="22"/>
  <c r="K160" i="22"/>
  <c r="L160" i="22"/>
  <c r="K161" i="22"/>
  <c r="L161" i="22"/>
  <c r="K162" i="22"/>
  <c r="L162" i="22"/>
  <c r="K163" i="22"/>
  <c r="L163" i="22"/>
  <c r="K164" i="22"/>
  <c r="L164" i="22"/>
  <c r="K165" i="22"/>
  <c r="L165" i="22"/>
  <c r="K166" i="22"/>
  <c r="L166" i="22"/>
  <c r="K167" i="22"/>
  <c r="L167" i="22"/>
  <c r="K168" i="22"/>
  <c r="L168" i="22"/>
  <c r="K169" i="22"/>
  <c r="L169" i="22"/>
  <c r="K170" i="22"/>
  <c r="L170" i="22"/>
  <c r="K171" i="22"/>
  <c r="L171" i="22"/>
  <c r="K172" i="22"/>
  <c r="L172" i="22"/>
  <c r="K173" i="22"/>
  <c r="L173" i="22"/>
  <c r="K174" i="22"/>
  <c r="L174" i="22"/>
  <c r="K175" i="22"/>
  <c r="L175" i="22"/>
  <c r="K176" i="22"/>
  <c r="L176" i="22"/>
  <c r="K177" i="22"/>
  <c r="L177" i="22"/>
  <c r="K178" i="22"/>
  <c r="L178" i="22"/>
  <c r="K179" i="22"/>
  <c r="L179" i="22"/>
  <c r="K180" i="22"/>
  <c r="L180" i="22"/>
  <c r="K181" i="22"/>
  <c r="L181" i="22"/>
  <c r="K182" i="22"/>
  <c r="L182" i="22"/>
  <c r="K183" i="22"/>
  <c r="L183" i="22"/>
  <c r="K184" i="22"/>
  <c r="L184" i="22"/>
  <c r="K185" i="22"/>
  <c r="L185" i="22"/>
  <c r="K186" i="22"/>
  <c r="L186" i="22"/>
  <c r="K187" i="22"/>
  <c r="L187" i="22"/>
  <c r="K188" i="22"/>
  <c r="L188" i="22"/>
  <c r="K189" i="22"/>
  <c r="L189" i="22"/>
  <c r="K190" i="22"/>
  <c r="L190" i="22"/>
  <c r="K191" i="22"/>
  <c r="L191" i="22"/>
  <c r="K192" i="22"/>
  <c r="L192" i="22"/>
  <c r="K193" i="22"/>
  <c r="L193" i="22"/>
  <c r="K194" i="22"/>
  <c r="L194" i="22"/>
  <c r="K195" i="22"/>
  <c r="L195" i="22"/>
  <c r="K196" i="22"/>
  <c r="L196" i="22"/>
  <c r="K197" i="22"/>
  <c r="L197" i="22"/>
  <c r="K198" i="22"/>
  <c r="L198" i="22"/>
  <c r="K199" i="22"/>
  <c r="L199" i="22"/>
  <c r="K200" i="22"/>
  <c r="L200" i="22"/>
  <c r="K201" i="22"/>
  <c r="L201" i="22"/>
  <c r="K202" i="22"/>
  <c r="L202" i="22"/>
  <c r="K203" i="22"/>
  <c r="L203" i="22"/>
  <c r="K204" i="22"/>
  <c r="L204" i="22"/>
  <c r="K205" i="22"/>
  <c r="L205" i="22"/>
  <c r="K206" i="22"/>
  <c r="L206" i="22"/>
  <c r="K207" i="22"/>
  <c r="L207" i="22"/>
  <c r="K208" i="22"/>
  <c r="L208" i="22"/>
  <c r="K209" i="22"/>
  <c r="L209" i="22"/>
  <c r="K210" i="22"/>
  <c r="L210" i="22"/>
  <c r="K211" i="22"/>
  <c r="L211" i="22"/>
  <c r="K212" i="22"/>
  <c r="L212" i="22"/>
  <c r="K213" i="22"/>
  <c r="L213" i="22"/>
  <c r="K214" i="22"/>
  <c r="L214" i="22"/>
  <c r="K215" i="22"/>
  <c r="L215" i="22"/>
  <c r="K216" i="22"/>
  <c r="L216" i="22"/>
  <c r="K217" i="22"/>
  <c r="L217" i="22"/>
  <c r="K218" i="22"/>
  <c r="L218" i="22"/>
  <c r="K219" i="22"/>
  <c r="L219" i="22"/>
  <c r="K220" i="22"/>
  <c r="L220" i="22"/>
  <c r="K221" i="22"/>
  <c r="L221" i="22"/>
  <c r="K222" i="22"/>
  <c r="L222" i="22"/>
  <c r="K223" i="22"/>
  <c r="L223" i="22"/>
  <c r="K224" i="22"/>
  <c r="L224" i="22"/>
  <c r="K225" i="22"/>
  <c r="L225" i="22"/>
  <c r="K226" i="22"/>
  <c r="L226" i="22"/>
  <c r="K227" i="22"/>
  <c r="L227" i="22"/>
  <c r="K228" i="22"/>
  <c r="L228" i="22"/>
  <c r="K229" i="22"/>
  <c r="L229" i="22"/>
  <c r="K230" i="22"/>
  <c r="L230" i="22"/>
  <c r="K231" i="22"/>
  <c r="L231" i="22"/>
  <c r="K232" i="22"/>
  <c r="L232" i="22"/>
  <c r="K233" i="22"/>
  <c r="L233" i="22"/>
  <c r="K234" i="22"/>
  <c r="L234" i="22"/>
  <c r="K235" i="22"/>
  <c r="L235" i="22"/>
  <c r="K236" i="22"/>
  <c r="L236" i="22"/>
  <c r="K237" i="22"/>
  <c r="L237" i="22"/>
  <c r="K238" i="22"/>
  <c r="L238" i="22"/>
  <c r="K239" i="22"/>
  <c r="L239" i="22"/>
  <c r="K240" i="22"/>
  <c r="L240" i="22"/>
  <c r="K241" i="22"/>
  <c r="L241" i="22"/>
  <c r="K242" i="22"/>
  <c r="L242" i="22"/>
  <c r="K243" i="22"/>
  <c r="L243" i="22"/>
  <c r="K244" i="22"/>
  <c r="L244" i="22"/>
  <c r="K245" i="22"/>
  <c r="L245" i="22"/>
  <c r="K246" i="22"/>
  <c r="L246" i="22"/>
  <c r="K247" i="22"/>
  <c r="L247" i="22"/>
  <c r="K248" i="22"/>
  <c r="L248" i="22"/>
  <c r="K249" i="22"/>
  <c r="L249" i="22"/>
  <c r="K250" i="22"/>
  <c r="L250" i="22"/>
  <c r="K251" i="22"/>
  <c r="L251" i="22"/>
  <c r="K252" i="22"/>
  <c r="L252" i="22"/>
  <c r="K253" i="22"/>
  <c r="L253" i="22"/>
  <c r="K254" i="22"/>
  <c r="L254" i="22"/>
  <c r="K255" i="22"/>
  <c r="L255" i="22"/>
  <c r="K256" i="22"/>
  <c r="L256" i="22"/>
  <c r="K257" i="22"/>
  <c r="L257" i="22"/>
  <c r="K258" i="22"/>
  <c r="L258" i="22"/>
  <c r="K259" i="22"/>
  <c r="L259" i="22"/>
  <c r="K260" i="22"/>
  <c r="L260" i="22"/>
  <c r="K261" i="22"/>
  <c r="L261" i="22"/>
  <c r="K262" i="22"/>
  <c r="L262" i="22"/>
  <c r="K263" i="22"/>
  <c r="L263" i="22"/>
  <c r="K264" i="22"/>
  <c r="L264" i="22"/>
  <c r="K265" i="22"/>
  <c r="L265" i="22"/>
  <c r="K266" i="22"/>
  <c r="L266" i="22"/>
  <c r="K267" i="22"/>
  <c r="L267" i="22"/>
  <c r="K268" i="22"/>
  <c r="L268" i="22"/>
  <c r="K269" i="22"/>
  <c r="L269" i="22"/>
  <c r="L20" i="22"/>
  <c r="K20" i="22"/>
  <c r="C31" i="23" l="1"/>
  <c r="E96" i="13"/>
  <c r="E94" i="13"/>
  <c r="E92" i="13"/>
  <c r="E90" i="13"/>
  <c r="G24" i="26"/>
  <c r="G14" i="26"/>
  <c r="B31" i="26" s="1"/>
  <c r="D23" i="26"/>
  <c r="D21" i="26"/>
  <c r="D13" i="26"/>
  <c r="D11" i="26"/>
  <c r="E17" i="22"/>
  <c r="D36" i="21"/>
  <c r="H20" i="22" l="1"/>
  <c r="E19" i="22"/>
  <c r="B4" i="21"/>
  <c r="B4" i="23"/>
  <c r="B4" i="26"/>
  <c r="B4" i="4"/>
  <c r="B4" i="24"/>
  <c r="E13" i="21" l="1"/>
  <c r="D13" i="21"/>
  <c r="D11" i="21"/>
  <c r="E50" i="13" l="1"/>
  <c r="E46" i="13"/>
  <c r="E42" i="13"/>
  <c r="E38" i="13"/>
  <c r="E34" i="13"/>
  <c r="E30" i="13"/>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I221" i="22"/>
  <c r="I222" i="22"/>
  <c r="I223" i="22"/>
  <c r="I224" i="22"/>
  <c r="I225" i="22"/>
  <c r="I226" i="22"/>
  <c r="I227" i="22"/>
  <c r="I228" i="22"/>
  <c r="I229" i="22"/>
  <c r="I230" i="22"/>
  <c r="I231" i="22"/>
  <c r="I232" i="22"/>
  <c r="I233" i="22"/>
  <c r="I234" i="22"/>
  <c r="I235" i="22"/>
  <c r="I236" i="22"/>
  <c r="I237" i="22"/>
  <c r="I238" i="22"/>
  <c r="I239" i="22"/>
  <c r="I240" i="22"/>
  <c r="I241" i="22"/>
  <c r="I242" i="22"/>
  <c r="I243" i="22"/>
  <c r="I244" i="22"/>
  <c r="I245" i="22"/>
  <c r="I246" i="22"/>
  <c r="I247" i="22"/>
  <c r="I248" i="22"/>
  <c r="I249" i="22"/>
  <c r="I250" i="22"/>
  <c r="I251" i="22"/>
  <c r="I252" i="22"/>
  <c r="I253" i="22"/>
  <c r="I254" i="22"/>
  <c r="I255" i="22"/>
  <c r="I256" i="22"/>
  <c r="I257" i="22"/>
  <c r="I258" i="22"/>
  <c r="I259" i="22"/>
  <c r="I260" i="22"/>
  <c r="I261" i="22"/>
  <c r="I262" i="22"/>
  <c r="I263" i="22"/>
  <c r="I264" i="22"/>
  <c r="I265" i="22"/>
  <c r="I266" i="22"/>
  <c r="I267" i="22"/>
  <c r="I268" i="22"/>
  <c r="I269" i="22"/>
  <c r="I20"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H201" i="22"/>
  <c r="H202" i="22"/>
  <c r="H203" i="22"/>
  <c r="H204" i="22"/>
  <c r="H205" i="22"/>
  <c r="H206" i="22"/>
  <c r="H207" i="22"/>
  <c r="H208" i="22"/>
  <c r="H209" i="22"/>
  <c r="H210" i="22"/>
  <c r="H211" i="22"/>
  <c r="H212" i="22"/>
  <c r="H213" i="22"/>
  <c r="H214" i="22"/>
  <c r="H215" i="22"/>
  <c r="H216" i="22"/>
  <c r="H217" i="22"/>
  <c r="H218" i="22"/>
  <c r="H219" i="22"/>
  <c r="H220" i="22"/>
  <c r="H221" i="22"/>
  <c r="H222" i="22"/>
  <c r="H223" i="22"/>
  <c r="H224" i="22"/>
  <c r="H225" i="22"/>
  <c r="H226" i="22"/>
  <c r="H227" i="22"/>
  <c r="H228" i="22"/>
  <c r="H229" i="22"/>
  <c r="H230" i="22"/>
  <c r="H231" i="22"/>
  <c r="H232" i="22"/>
  <c r="H233" i="22"/>
  <c r="H234" i="22"/>
  <c r="H235" i="22"/>
  <c r="H236" i="22"/>
  <c r="H237" i="22"/>
  <c r="H238" i="22"/>
  <c r="H239" i="22"/>
  <c r="H240" i="22"/>
  <c r="H241" i="22"/>
  <c r="H242" i="22"/>
  <c r="H243" i="22"/>
  <c r="H244" i="22"/>
  <c r="H245" i="22"/>
  <c r="H246" i="22"/>
  <c r="H247" i="22"/>
  <c r="H248" i="22"/>
  <c r="H249" i="22"/>
  <c r="H250" i="22"/>
  <c r="H251" i="22"/>
  <c r="H252" i="22"/>
  <c r="H253" i="22"/>
  <c r="H254" i="22"/>
  <c r="H255" i="22"/>
  <c r="H256" i="22"/>
  <c r="H257" i="22"/>
  <c r="H258" i="22"/>
  <c r="H259" i="22"/>
  <c r="H260" i="22"/>
  <c r="H261" i="22"/>
  <c r="H262" i="22"/>
  <c r="H263" i="22"/>
  <c r="H264" i="22"/>
  <c r="H265" i="22"/>
  <c r="H266" i="22"/>
  <c r="H267" i="22"/>
  <c r="H268" i="22"/>
  <c r="H269" i="22"/>
  <c r="H21" i="22"/>
  <c r="I13" i="22" l="1"/>
  <c r="L19" i="22"/>
  <c r="E276" i="22" s="1"/>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8" i="22"/>
  <c r="G199" i="22"/>
  <c r="G200" i="22"/>
  <c r="G201" i="22"/>
  <c r="G202" i="22"/>
  <c r="G203" i="22"/>
  <c r="G204" i="22"/>
  <c r="G205" i="22"/>
  <c r="G206" i="22"/>
  <c r="G207" i="22"/>
  <c r="G208" i="22"/>
  <c r="G209" i="22"/>
  <c r="G210" i="22"/>
  <c r="G211" i="22"/>
  <c r="G212" i="22"/>
  <c r="G213" i="22"/>
  <c r="G214" i="22"/>
  <c r="G215" i="22"/>
  <c r="G216" i="22"/>
  <c r="G217" i="22"/>
  <c r="G218" i="22"/>
  <c r="G219" i="22"/>
  <c r="G220" i="22"/>
  <c r="G221" i="22"/>
  <c r="G222" i="22"/>
  <c r="G223" i="22"/>
  <c r="G224" i="22"/>
  <c r="G225" i="22"/>
  <c r="G226" i="22"/>
  <c r="G227" i="22"/>
  <c r="G228" i="22"/>
  <c r="G229" i="22"/>
  <c r="G230" i="22"/>
  <c r="G231" i="22"/>
  <c r="G232" i="22"/>
  <c r="G233" i="22"/>
  <c r="G234" i="22"/>
  <c r="G235" i="22"/>
  <c r="G236" i="22"/>
  <c r="G237" i="22"/>
  <c r="G238" i="22"/>
  <c r="G239" i="22"/>
  <c r="G240" i="22"/>
  <c r="G241" i="22"/>
  <c r="G242" i="22"/>
  <c r="G243" i="22"/>
  <c r="G244" i="22"/>
  <c r="G245" i="22"/>
  <c r="G246" i="22"/>
  <c r="G247" i="22"/>
  <c r="G248" i="22"/>
  <c r="G249" i="22"/>
  <c r="G250" i="22"/>
  <c r="G251" i="22"/>
  <c r="G252" i="22"/>
  <c r="G253" i="22"/>
  <c r="G254" i="22"/>
  <c r="G255" i="22"/>
  <c r="G256" i="22"/>
  <c r="G257" i="22"/>
  <c r="G258" i="22"/>
  <c r="G259" i="22"/>
  <c r="G260" i="22"/>
  <c r="G261" i="22"/>
  <c r="G262" i="22"/>
  <c r="G263" i="22"/>
  <c r="G264" i="22"/>
  <c r="G265" i="22"/>
  <c r="G266" i="22"/>
  <c r="G267" i="22"/>
  <c r="G268" i="22"/>
  <c r="G269" i="22"/>
  <c r="G20" i="22"/>
  <c r="G21" i="22"/>
  <c r="E13" i="24"/>
  <c r="B4" i="22"/>
  <c r="D17" i="22"/>
  <c r="G18" i="19"/>
  <c r="D30" i="19" s="1"/>
  <c r="E70" i="13" l="1"/>
  <c r="E84" i="13"/>
  <c r="E80" i="13"/>
  <c r="E76" i="13"/>
  <c r="E22" i="13"/>
  <c r="E58" i="13"/>
  <c r="E66" i="13"/>
  <c r="E14" i="13"/>
  <c r="E18" i="13"/>
  <c r="E26" i="13"/>
  <c r="E54" i="13"/>
  <c r="E62" i="13"/>
  <c r="E279" i="22"/>
  <c r="B2" i="26" l="1"/>
  <c r="B2" i="25" l="1"/>
  <c r="E86" i="13" l="1"/>
  <c r="E48" i="13"/>
  <c r="E44" i="13"/>
  <c r="K19" i="22" l="1"/>
  <c r="D276" i="22" s="1"/>
  <c r="E40" i="13"/>
  <c r="E36" i="13"/>
  <c r="E32" i="13"/>
  <c r="E28" i="13"/>
  <c r="J31" i="4" l="1"/>
  <c r="J29" i="4"/>
  <c r="J27" i="4"/>
  <c r="J25" i="4"/>
  <c r="J23" i="4"/>
  <c r="J21" i="4"/>
  <c r="J19" i="4"/>
  <c r="J17" i="4"/>
  <c r="J14" i="4"/>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0" i="22"/>
  <c r="D50" i="4" l="1"/>
  <c r="J13" i="22"/>
  <c r="G13" i="22"/>
  <c r="H13" i="22"/>
  <c r="D19" i="22" l="1"/>
  <c r="D279" i="22" l="1"/>
  <c r="C13" i="22" s="1"/>
  <c r="C13" i="24"/>
  <c r="C97" i="24" s="1"/>
  <c r="E82" i="13" l="1"/>
  <c r="E78" i="13"/>
  <c r="E74" i="13"/>
  <c r="E16" i="13"/>
  <c r="E56" i="13"/>
  <c r="E20" i="13"/>
  <c r="E24" i="13"/>
  <c r="E12" i="13"/>
  <c r="E64" i="13"/>
  <c r="E60" i="13"/>
  <c r="E68" i="13"/>
  <c r="E52" i="13"/>
  <c r="B2" i="24"/>
  <c r="B2" i="23"/>
  <c r="B2" i="22"/>
  <c r="B2" i="21" l="1"/>
  <c r="B2" i="4"/>
  <c r="D51" i="21"/>
  <c r="D44" i="21"/>
  <c r="D40" i="21"/>
  <c r="E18" i="21"/>
  <c r="D18" i="21"/>
  <c r="D23" i="21" l="1"/>
  <c r="D30" i="21" s="1"/>
  <c r="D53" i="21"/>
  <c r="E100" i="13" s="1"/>
  <c r="E23" i="21"/>
  <c r="E30" i="21" s="1"/>
  <c r="C57" i="21" l="1"/>
  <c r="E104" i="13"/>
  <c r="C108" i="13" s="1"/>
  <c r="B2" i="13"/>
  <c r="B2" i="19" l="1"/>
  <c r="B2" i="9" s="1"/>
</calcChain>
</file>

<file path=xl/comments1.xml><?xml version="1.0" encoding="utf-8"?>
<comments xmlns="http://schemas.openxmlformats.org/spreadsheetml/2006/main">
  <authors>
    <author>Evi Gavriel</author>
    <author>estylianou</author>
  </authors>
  <commentList>
    <comment ref="D13" authorId="0" shapeId="0">
      <text>
        <r>
          <rPr>
            <b/>
            <sz val="9"/>
            <color indexed="81"/>
            <rFont val="Tahoma"/>
            <family val="2"/>
            <charset val="161"/>
          </rPr>
          <t>{TRS username}_yyyymmdd_QST-ASP
(where yyyymmdd=Reference date                           i.e. 20210331 for reference date of 31/03/2021)</t>
        </r>
      </text>
    </comment>
    <comment ref="D17" authorId="0" shapeId="0">
      <text>
        <r>
          <rPr>
            <b/>
            <sz val="9"/>
            <color indexed="81"/>
            <rFont val="Tahoma"/>
            <family val="2"/>
            <charset val="161"/>
          </rPr>
          <t>Insert the starting date of the reporting period in date format e.g. 01/01/2021  
(this is the first day of the reference period
or the date that the company started operation in case that the company started operations during the reference period)</t>
        </r>
      </text>
    </comment>
    <comment ref="D18" authorId="0" shapeId="0">
      <text>
        <r>
          <rPr>
            <b/>
            <sz val="9"/>
            <color indexed="81"/>
            <rFont val="Tahoma"/>
            <family val="2"/>
            <charset val="161"/>
          </rPr>
          <t>Choose the last date of the reporting period from the drop-down list e.g. 31/03/2021</t>
        </r>
      </text>
    </comment>
    <comment ref="D19" authorId="1" shapeId="0">
      <text>
        <r>
          <rPr>
            <b/>
            <sz val="9"/>
            <color indexed="81"/>
            <rFont val="Tahoma"/>
            <family val="2"/>
            <charset val="161"/>
          </rPr>
          <t>Insert submission date in date format e.g. 20/04/2021</t>
        </r>
      </text>
    </comment>
    <comment ref="D22" authorId="0" shapeId="0">
      <text>
        <r>
          <rPr>
            <b/>
            <sz val="9"/>
            <color indexed="81"/>
            <rFont val="Tahoma"/>
            <family val="2"/>
            <charset val="161"/>
          </rPr>
          <t>Insert name of entity as it is written on its license</t>
        </r>
      </text>
    </comment>
    <comment ref="D23" authorId="0" shapeId="0">
      <text>
        <r>
          <rPr>
            <b/>
            <sz val="9"/>
            <color indexed="81"/>
            <rFont val="Tahoma"/>
            <family val="2"/>
            <charset val="161"/>
          </rPr>
          <t>Insert TRS identification code provided by CySEC</t>
        </r>
      </text>
    </comment>
  </commentList>
</comments>
</file>

<file path=xl/sharedStrings.xml><?xml version="1.0" encoding="utf-8"?>
<sst xmlns="http://schemas.openxmlformats.org/spreadsheetml/2006/main" count="580" uniqueCount="544">
  <si>
    <t>Drop-down list - must be completed by the entity</t>
  </si>
  <si>
    <t xml:space="preserve">Date of update </t>
  </si>
  <si>
    <t xml:space="preserve">Version  </t>
  </si>
  <si>
    <t>Reporting Currency</t>
  </si>
  <si>
    <t>EURO</t>
  </si>
  <si>
    <t>Postal Address</t>
  </si>
  <si>
    <t>Fax Number</t>
  </si>
  <si>
    <t>2.1</t>
  </si>
  <si>
    <t>2.2</t>
  </si>
  <si>
    <t>1.1</t>
  </si>
  <si>
    <t>1.1.1</t>
  </si>
  <si>
    <t>1.1.2</t>
  </si>
  <si>
    <t>The undertaking or provision of the service of managing companies, including, but not limited, to the management or the administration of companies, general or limited partnerships, or other organisations with or without separate legal personality, wherever these may be registered or established, and the provision of the following services:</t>
  </si>
  <si>
    <t>(i) providing directors for legal persons;</t>
  </si>
  <si>
    <t>(ii) providing a secretary, or assistant secretary of legal persons;</t>
  </si>
  <si>
    <t>(vii) opening or managing bank accounts;</t>
  </si>
  <si>
    <t>1.2</t>
  </si>
  <si>
    <t>Employees</t>
  </si>
  <si>
    <t>YES</t>
  </si>
  <si>
    <t>NO</t>
  </si>
  <si>
    <t>EBIT</t>
  </si>
  <si>
    <t>Statement of Financial Position</t>
  </si>
  <si>
    <t>Total Assets</t>
  </si>
  <si>
    <t>Total Liabilities</t>
  </si>
  <si>
    <t>Equity</t>
  </si>
  <si>
    <t>ALLOWED VALUES</t>
  </si>
  <si>
    <t>Answer to questions</t>
  </si>
  <si>
    <t>Country ISO Codes</t>
  </si>
  <si>
    <t>1.2.1</t>
  </si>
  <si>
    <t>Mandatory fields are completed</t>
  </si>
  <si>
    <t>VALIDATION TESTS</t>
  </si>
  <si>
    <t>GENERAL TESTS</t>
  </si>
  <si>
    <t>SUMMARY RESULT</t>
  </si>
  <si>
    <t>N/A</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</si>
  <si>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</si>
  <si>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</si>
  <si>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</si>
  <si>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</si>
  <si>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</si>
  <si>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</si>
  <si>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</si>
  <si>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</si>
  <si>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</si>
  <si>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</si>
  <si>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</si>
  <si>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</si>
  <si>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</si>
  <si>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</si>
  <si>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</si>
  <si>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</si>
  <si>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</si>
  <si>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</si>
  <si>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</si>
  <si>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</si>
  <si>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</si>
  <si>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</si>
  <si>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</si>
  <si>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</si>
  <si>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</si>
  <si>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</si>
  <si>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</si>
  <si>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</si>
  <si>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</si>
  <si>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</si>
  <si>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</si>
  <si>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</si>
  <si>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</si>
  <si>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</si>
  <si>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</si>
  <si>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</si>
  <si>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</si>
  <si>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</si>
  <si>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</si>
  <si>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</si>
  <si>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</si>
  <si>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</si>
  <si>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</si>
  <si>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</si>
  <si>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</si>
  <si>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</si>
  <si>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</si>
  <si>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</si>
  <si>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</si>
  <si>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</si>
  <si>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</si>
  <si>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</si>
  <si>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</si>
  <si>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</si>
  <si>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</si>
  <si>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</si>
  <si>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</si>
  <si>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</si>
  <si>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</si>
  <si>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</si>
  <si>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</si>
  <si>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</si>
  <si>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</si>
  <si>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</si>
  <si>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</si>
  <si>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</si>
  <si>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</si>
  <si>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</si>
  <si>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</si>
  <si>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</si>
  <si>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</si>
  <si>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</si>
  <si>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</si>
  <si>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</si>
  <si>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</si>
  <si>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</si>
  <si>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</si>
  <si>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</si>
  <si>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</si>
  <si>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</si>
  <si>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</si>
  <si>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</si>
  <si>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</si>
  <si>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</si>
  <si>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</si>
  <si>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</si>
  <si>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</si>
  <si>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</si>
  <si>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</si>
  <si>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</si>
  <si>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</si>
  <si>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</si>
  <si>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</si>
  <si>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</si>
  <si>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</si>
  <si>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</si>
  <si>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</si>
  <si>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</si>
  <si>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</si>
  <si>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</si>
  <si>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</si>
  <si>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</si>
  <si>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</si>
  <si>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</si>
  <si>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</si>
  <si>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</si>
  <si>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</si>
  <si>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</si>
  <si>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</si>
  <si>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</si>
  <si>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</si>
  <si>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</si>
  <si>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</si>
  <si>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</si>
  <si>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</si>
  <si>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</si>
  <si>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</si>
  <si>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</si>
  <si>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</si>
  <si>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</si>
  <si>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</si>
  <si>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</si>
  <si>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</si>
  <si>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</si>
  <si>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</si>
  <si>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</si>
  <si>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</si>
  <si>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</si>
  <si>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</si>
  <si>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</si>
  <si>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</si>
  <si>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</si>
  <si>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</si>
  <si>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</si>
  <si>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</si>
  <si>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</si>
  <si>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</si>
  <si>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</si>
  <si>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</si>
  <si>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</si>
  <si>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</si>
  <si>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</si>
  <si>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</si>
  <si>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</si>
  <si>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</si>
  <si>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</si>
  <si>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</si>
  <si>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</si>
  <si>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</si>
  <si>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</si>
  <si>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</si>
  <si>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</si>
  <si>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</si>
  <si>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</si>
  <si>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</si>
  <si>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</si>
  <si>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</si>
  <si>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</si>
  <si>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</si>
  <si>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</si>
  <si>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</si>
  <si>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</si>
  <si>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</si>
  <si>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</si>
  <si>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</si>
  <si>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</si>
  <si>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</si>
  <si>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</si>
  <si>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</si>
  <si>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</si>
  <si>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</si>
  <si>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</si>
  <si>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</si>
  <si>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</si>
  <si>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</si>
  <si>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</si>
  <si>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</si>
  <si>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</si>
  <si>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</si>
  <si>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</si>
  <si>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</si>
  <si>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</si>
  <si>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</si>
  <si>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</si>
  <si>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</si>
  <si>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</si>
  <si>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</si>
  <si>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</si>
  <si>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</si>
  <si>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</si>
  <si>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</si>
  <si>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</si>
  <si>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</si>
  <si>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</si>
  <si>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</si>
  <si>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</si>
  <si>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</si>
  <si>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</si>
  <si>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</si>
  <si>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</si>
  <si>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</si>
  <si>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</si>
  <si>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</si>
  <si>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</si>
  <si>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</si>
  <si>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</si>
  <si>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</si>
  <si>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</si>
  <si>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</si>
  <si>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</si>
  <si>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</si>
  <si>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</si>
  <si>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</si>
  <si>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</si>
  <si>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</si>
  <si>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</si>
  <si>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</si>
  <si>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</si>
  <si>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</si>
  <si>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</si>
  <si>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</si>
  <si>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</si>
  <si>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</si>
  <si>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</si>
  <si>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</si>
  <si>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</si>
  <si>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</si>
  <si>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</si>
  <si>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</si>
  <si>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</si>
  <si>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</si>
  <si>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</si>
  <si>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</si>
  <si>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</si>
  <si>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</si>
  <si>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</si>
  <si>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</si>
  <si>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</si>
  <si>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</si>
  <si>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</si>
  <si>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</si>
  <si>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</si>
  <si>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</si>
  <si>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</si>
  <si>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</si>
  <si>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</si>
  <si>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</si>
  <si>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</si>
  <si>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</si>
  <si>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(iii) holding the share capital of legal persons and registering the holder in the respective registers of shareholders on behalf of third persons;</t>
  </si>
  <si>
    <t>(iv) provision of registered office address and or the official mailing address and or electronic address of companies;</t>
  </si>
  <si>
    <t>(v) provision of general or limited partners in partnerships;</t>
  </si>
  <si>
    <t>(vi) provision of other similar services, or in conjunction with the services described above, in relation to other legal persons or organisations, with or without separate legal personality;</t>
  </si>
  <si>
    <t>The management or administration of trusts including, without limitation, the undertaking or provision of trustee (commissioner), wherever these are set up or established, or the management or investment or marketing of the assets of a trust.</t>
  </si>
  <si>
    <t>Total number of customers</t>
  </si>
  <si>
    <t>Customers' related services</t>
  </si>
  <si>
    <t>File name</t>
  </si>
  <si>
    <t>Form QST-ASP</t>
  </si>
  <si>
    <t>Frequency of reporting</t>
  </si>
  <si>
    <t xml:space="preserve">You are kindly requested to complete the following sections of this workbook, each one covering a different area, as follows: </t>
  </si>
  <si>
    <t>Reporting Information</t>
  </si>
  <si>
    <t>1 January 20XX-31 March 20XX</t>
  </si>
  <si>
    <t>1 January 20XX-30 June 20XX</t>
  </si>
  <si>
    <t>1 January 20XX-30 September 20XX</t>
  </si>
  <si>
    <t>1 January 20XX-31 December  20XX</t>
  </si>
  <si>
    <t>Below are some general instructions to be taken into consideration for the completion of this workbook.</t>
  </si>
  <si>
    <t xml:space="preserve">Green cells - must be completed by the entity </t>
  </si>
  <si>
    <r>
      <rPr>
        <b/>
        <sz val="12"/>
        <color theme="1"/>
        <rFont val="Calibri"/>
        <family val="2"/>
        <charset val="161"/>
        <scheme val="minor"/>
      </rPr>
      <t>c)</t>
    </r>
    <r>
      <rPr>
        <sz val="12"/>
        <color theme="1"/>
        <rFont val="Calibri"/>
        <family val="2"/>
        <charset val="161"/>
        <scheme val="minor"/>
      </rPr>
      <t xml:space="preserve"> If the question is not applicable please insert either:</t>
    </r>
  </si>
  <si>
    <t>General Information</t>
  </si>
  <si>
    <t>Do not leave any green cells blank.</t>
  </si>
  <si>
    <t>Starting date of the reporting period</t>
  </si>
  <si>
    <t>Submission Date</t>
  </si>
  <si>
    <t>Name of Entity</t>
  </si>
  <si>
    <t>TRS Identification code of Entity</t>
  </si>
  <si>
    <t>Single</t>
  </si>
  <si>
    <t>Last date of the reporting period</t>
  </si>
  <si>
    <t>(viii) safe keeping of financial instruments on behalf of customers, including acting as depositary, as defined in Annex I, Part II, paragraph 1 of the Investments Services and Activities and Regulated Markets Law, and other related services, unless this is provided as an ancillary service by an IF in the framework of the Investment Services and Activities and Regulated Markets Law.</t>
  </si>
  <si>
    <t>Locked!</t>
  </si>
  <si>
    <t>Income Statement</t>
  </si>
  <si>
    <t xml:space="preserve">Trading Income </t>
  </si>
  <si>
    <t>Direct trading costs</t>
  </si>
  <si>
    <t>Net Trading Income</t>
  </si>
  <si>
    <t>Other income from non-trading activities</t>
  </si>
  <si>
    <t xml:space="preserve">Other income from non-trading activities (i.e. out of the normal course of business / activities of the entity) may include rent income, profit from the disposal of non-inventory asset etc. </t>
  </si>
  <si>
    <t xml:space="preserve"> </t>
  </si>
  <si>
    <t>Administrative Expenses (including depreciation)</t>
  </si>
  <si>
    <t>Administrative expenses may include wages and salaries, utility costs, rent, legal fees, auditors' remuneration, outsourcing fees, marketing costs etc.</t>
  </si>
  <si>
    <t>Finance Income</t>
  </si>
  <si>
    <t>Finance Expense</t>
  </si>
  <si>
    <r>
      <t xml:space="preserve">Tax                                                                                                                                                                                                                                                                                                                                                                                                                            </t>
    </r>
    <r>
      <rPr>
        <i/>
        <sz val="10"/>
        <color rgb="FF000000"/>
        <rFont val="Calibri"/>
        <family val="2"/>
        <charset val="161"/>
      </rPr>
      <t xml:space="preserve">For tax expense insert a negative value and for tax income a positive value. </t>
    </r>
  </si>
  <si>
    <t>Net Income</t>
  </si>
  <si>
    <t>Non-Current Assets</t>
  </si>
  <si>
    <t>Current Assets</t>
  </si>
  <si>
    <t>Current Liabilities</t>
  </si>
  <si>
    <t>Non-Current Liabilities</t>
  </si>
  <si>
    <t xml:space="preserve">Share Capital </t>
  </si>
  <si>
    <t xml:space="preserve">Share Premium </t>
  </si>
  <si>
    <t>Retained Earnings</t>
  </si>
  <si>
    <t>Other Reserves</t>
  </si>
  <si>
    <t xml:space="preserve">Total Liabilities and Equity </t>
  </si>
  <si>
    <t>Please complete the required financial information / data in relation to the entity based on the most available infomation.
All figures should be provided in EUR.
Do not leave any green cells blank.</t>
  </si>
  <si>
    <t>S/N</t>
  </si>
  <si>
    <t>Total</t>
  </si>
  <si>
    <t>1.2.2</t>
  </si>
  <si>
    <t>Please enter the number of employees who were providing directorship position services to legal customers, as at the reference date.</t>
  </si>
  <si>
    <t>SARs</t>
  </si>
  <si>
    <t>Suspicious Activity Reports (SARs) relate to reports to MOKAS. Please enter the total number of SARs prepared during the reporting period.</t>
  </si>
  <si>
    <t>Customer Risk Categorisation</t>
  </si>
  <si>
    <t>High Risk Customers</t>
  </si>
  <si>
    <t>Normal Risk Customers</t>
  </si>
  <si>
    <t>Please enter the number of normal risk customers as at the reference date.  "Normal risk customers" are all the customers that are not categorised as high or low risk customers.</t>
  </si>
  <si>
    <t>2.3</t>
  </si>
  <si>
    <t>Low Risk Customers</t>
  </si>
  <si>
    <t>Customers that fall under the following High Risk Categories</t>
  </si>
  <si>
    <t>3.1</t>
  </si>
  <si>
    <t>PEPs Customers</t>
  </si>
  <si>
    <t>3.2</t>
  </si>
  <si>
    <t>3.3</t>
  </si>
  <si>
    <t>Customers with complex or unusual transactions</t>
  </si>
  <si>
    <t>3.4</t>
  </si>
  <si>
    <t>Other High Risk Customers</t>
  </si>
  <si>
    <t>Other types of Customers</t>
  </si>
  <si>
    <t>4.1</t>
  </si>
  <si>
    <t>Non face to face Customers</t>
  </si>
  <si>
    <t>Please enter the number of non face to face customers as at the reference date.</t>
  </si>
  <si>
    <t>4.2</t>
  </si>
  <si>
    <t>Customers considered as High Net Worth Individuals</t>
  </si>
  <si>
    <t>Please enter the number of customers considered as High Net Worth Individuals (HNWI) as at the reference date (i.e. physical persons or customer with Beneficial Owner(s), with a Net Worth of at least €3 mln).</t>
  </si>
  <si>
    <t>Introduced Activity</t>
  </si>
  <si>
    <t>5.1</t>
  </si>
  <si>
    <t xml:space="preserve">Customers for whom the entity has relied on eligible third parties to perform Due Diligence and KYC procedures.  </t>
  </si>
  <si>
    <t>5.2</t>
  </si>
  <si>
    <t>Eligible third parties</t>
  </si>
  <si>
    <t>Please enter the number of eligible third parties which the entity has relied on to perform Due Diligence and KYC procedures, as at the reference date.</t>
  </si>
  <si>
    <t>Convicted customers/customers with charges or investigation procedures against them</t>
  </si>
  <si>
    <t>Please enter the number of customers who have been convicted or there are any charges or investigation procedures against them for any financial crime, as at the reference date.</t>
  </si>
  <si>
    <t>Customers in EU and UN sanctions/restrictive measures</t>
  </si>
  <si>
    <t>Please enter the number of customers in the International Sanctions adopted by the UN Security Council and the Restrictive Measures adopted by the Council of the EU.
Please enter the number as at the reference date.</t>
  </si>
  <si>
    <t>http://www.mfa.gov.cy/mfa/mfa2016.nsf/mfa35_en/mfa35_en?OpenDocument</t>
  </si>
  <si>
    <t>Cash Transactions</t>
  </si>
  <si>
    <t>Please enter the total value of cash withdrawals exceeding EUR10,000 for the reporting period (total for each month).
The amount should be reported in absolute number.
Please enter the value in EUR.</t>
  </si>
  <si>
    <t>Please enter the total value of cash deposits exceeding EUR10,000 for the reporting period, as reported in Form 144-08-11 (per month).  Please enter the value in EUR.</t>
  </si>
  <si>
    <t>Section C - Authorised Services and Employees</t>
  </si>
  <si>
    <t>Cash Deposits</t>
  </si>
  <si>
    <t>Cash Withdrawals</t>
  </si>
  <si>
    <t xml:space="preserve">Section A - Customers per country of residence / incorporation </t>
  </si>
  <si>
    <t>Section B - Customers Risk Categorisations and Types</t>
  </si>
  <si>
    <t>Cumulative Reporting Period</t>
  </si>
  <si>
    <t>Reporting Period</t>
  </si>
  <si>
    <t xml:space="preserve">31 March  20XX                         </t>
  </si>
  <si>
    <t xml:space="preserve">30 June  20XX                         </t>
  </si>
  <si>
    <t xml:space="preserve">30 September  20XX                         </t>
  </si>
  <si>
    <t xml:space="preserve">31 December  20XX                         </t>
  </si>
  <si>
    <t>1 April 20XX-30 June 20XX</t>
  </si>
  <si>
    <t>1 July 20XX-30 September 20XX</t>
  </si>
  <si>
    <t>1 October 20XX-31 December  20XX</t>
  </si>
  <si>
    <r>
      <t xml:space="preserve">               ■ "</t>
    </r>
    <r>
      <rPr>
        <b/>
        <sz val="12"/>
        <color indexed="8"/>
        <rFont val="Calibri"/>
        <family val="2"/>
        <charset val="161"/>
        <scheme val="minor"/>
      </rPr>
      <t>0</t>
    </r>
    <r>
      <rPr>
        <sz val="12"/>
        <color indexed="8"/>
        <rFont val="Calibri"/>
        <family val="2"/>
        <charset val="161"/>
        <scheme val="minor"/>
      </rPr>
      <t>" - (without quotation marks " ") where a numerical response is required.</t>
    </r>
  </si>
  <si>
    <t>Reference Date 
(Last date of the reporting period)</t>
  </si>
  <si>
    <t>−</t>
  </si>
  <si>
    <t>For official use only &amp; Formulas - Locked cells</t>
  </si>
  <si>
    <r>
      <t xml:space="preserve">e) Drop down lists: </t>
    </r>
    <r>
      <rPr>
        <sz val="12"/>
        <color rgb="FF000000"/>
        <rFont val="Calibri"/>
        <family val="2"/>
        <charset val="161"/>
      </rPr>
      <t>When a drop down list is available always use the drop down list.</t>
    </r>
  </si>
  <si>
    <r>
      <t xml:space="preserve">d) Empty Rows: </t>
    </r>
    <r>
      <rPr>
        <sz val="12"/>
        <color rgb="FF000000"/>
        <rFont val="Calibri"/>
        <family val="2"/>
        <charset val="161"/>
      </rPr>
      <t xml:space="preserve">We draw your attention when filling out multiple rows in Section A, </t>
    </r>
    <r>
      <rPr>
        <b/>
        <u/>
        <sz val="12"/>
        <color rgb="FF000000"/>
        <rFont val="Calibri"/>
        <family val="2"/>
        <charset val="161"/>
      </rPr>
      <t>NOT</t>
    </r>
    <r>
      <rPr>
        <sz val="12"/>
        <color rgb="FF000000"/>
        <rFont val="Calibri"/>
        <family val="2"/>
        <charset val="161"/>
      </rPr>
      <t xml:space="preserve"> to leave any empty rows in-between.</t>
    </r>
  </si>
  <si>
    <r>
      <t xml:space="preserve">               ■ "</t>
    </r>
    <r>
      <rPr>
        <b/>
        <sz val="12"/>
        <color indexed="8"/>
        <rFont val="Calibri"/>
        <family val="2"/>
        <charset val="161"/>
        <scheme val="minor"/>
      </rPr>
      <t>N/A</t>
    </r>
    <r>
      <rPr>
        <sz val="12"/>
        <color indexed="8"/>
        <rFont val="Calibri"/>
        <family val="2"/>
        <charset val="161"/>
        <scheme val="minor"/>
      </rPr>
      <t>" - (without quotation marks " ") where a text response is required, or</t>
    </r>
  </si>
  <si>
    <t>European Economic Area</t>
  </si>
  <si>
    <t>Third countries</t>
  </si>
  <si>
    <t>The number of employees who were providing directorship position services to legal customers does not exceed the total number of employees</t>
  </si>
  <si>
    <t>Total Assets equals to Total Liabilities and Equity</t>
  </si>
  <si>
    <r>
      <t xml:space="preserve">Please enter the number of employees, as at the reference date. </t>
    </r>
    <r>
      <rPr>
        <b/>
        <sz val="12"/>
        <color rgb="FF000000"/>
        <rFont val="Calibri"/>
        <family val="2"/>
        <charset val="161"/>
      </rPr>
      <t xml:space="preserve"> 'Employees'</t>
    </r>
    <r>
      <rPr>
        <sz val="12"/>
        <color rgb="FF000000"/>
        <rFont val="Calibri"/>
        <family val="2"/>
        <charset val="161"/>
      </rPr>
      <t xml:space="preserve"> refers to the entity’s total personnel including management (i.e. Executive Directors and Managers). </t>
    </r>
  </si>
  <si>
    <t>The numbers below are automatically calculated based on the above analysis.</t>
  </si>
  <si>
    <t xml:space="preserve">Customers' Geographical Area of Residence / Incorporation </t>
  </si>
  <si>
    <t>Customers established in High Risk Third Countries</t>
  </si>
  <si>
    <t>1.3</t>
  </si>
  <si>
    <t>1.3.1</t>
  </si>
  <si>
    <t>1.3.2</t>
  </si>
  <si>
    <t xml:space="preserve"> Number of customers (legal persons), that the ASP is providing directorship services.</t>
  </si>
  <si>
    <t>Number of customers (legal persons), that the ASP is providing the service of managing bank accounts.</t>
  </si>
  <si>
    <t>1.2.3</t>
  </si>
  <si>
    <t>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t>
  </si>
  <si>
    <t>DEFINITIONS</t>
  </si>
  <si>
    <t>Code</t>
  </si>
  <si>
    <t>Word to be defined</t>
  </si>
  <si>
    <t>Explanation</t>
  </si>
  <si>
    <t>D1.</t>
  </si>
  <si>
    <t>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t>
  </si>
  <si>
    <t>1.</t>
  </si>
  <si>
    <t>2.</t>
  </si>
  <si>
    <t>2.1.</t>
  </si>
  <si>
    <r>
      <t xml:space="preserve">Out of which: </t>
    </r>
    <r>
      <rPr>
        <b/>
        <u/>
        <sz val="12"/>
        <color theme="1"/>
        <rFont val="Calibri"/>
        <family val="2"/>
        <scheme val="minor"/>
      </rPr>
      <t>for AML purposes</t>
    </r>
    <r>
      <rPr>
        <sz val="12"/>
        <color theme="1"/>
        <rFont val="Calibri"/>
        <family val="2"/>
        <scheme val="minor"/>
      </rPr>
      <t xml:space="preserve"> i.e. incomplete Customer Due Diligence</t>
    </r>
  </si>
  <si>
    <t>3.</t>
  </si>
  <si>
    <r>
      <t xml:space="preserve">Total number of </t>
    </r>
    <r>
      <rPr>
        <b/>
        <sz val="12"/>
        <color theme="1"/>
        <rFont val="Calibri"/>
        <family val="2"/>
        <scheme val="minor"/>
      </rPr>
      <t>TERMINATED</t>
    </r>
    <r>
      <rPr>
        <sz val="12"/>
        <color theme="1"/>
        <rFont val="Calibri"/>
        <family val="2"/>
        <scheme val="minor"/>
      </rPr>
      <t xml:space="preserve"> business relationships with customers </t>
    </r>
    <r>
      <rPr>
        <b/>
        <sz val="12"/>
        <color theme="1"/>
        <rFont val="Calibri"/>
        <family val="2"/>
        <scheme val="minor"/>
      </rPr>
      <t>already established</t>
    </r>
  </si>
  <si>
    <t>3.1.</t>
  </si>
  <si>
    <r>
      <t xml:space="preserve">Out of which: </t>
    </r>
    <r>
      <rPr>
        <b/>
        <u/>
        <sz val="12"/>
        <color theme="1"/>
        <rFont val="Calibri"/>
        <family val="2"/>
        <scheme val="minor"/>
      </rPr>
      <t>for AML purposes</t>
    </r>
    <r>
      <rPr>
        <sz val="12"/>
        <color theme="1"/>
        <rFont val="Calibri"/>
        <family val="2"/>
        <scheme val="minor"/>
      </rPr>
      <t xml:space="preserve"> i.e. incomplete update of Customer Due Diligence</t>
    </r>
  </si>
  <si>
    <t>Section D - Rejected and Terminated business relationships with customers</t>
  </si>
  <si>
    <t>Section F - Financial Information</t>
  </si>
  <si>
    <t>Section C - Authorised Services, Customers and Employees</t>
  </si>
  <si>
    <t>Section Ε - Additional Information</t>
  </si>
  <si>
    <r>
      <t xml:space="preserve">Total number of </t>
    </r>
    <r>
      <rPr>
        <b/>
        <sz val="12"/>
        <color theme="1"/>
        <rFont val="Calibri"/>
        <family val="2"/>
        <scheme val="minor"/>
      </rPr>
      <t>REJECTED</t>
    </r>
    <r>
      <rPr>
        <sz val="12"/>
        <color theme="1"/>
        <rFont val="Calibri"/>
        <family val="2"/>
        <scheme val="minor"/>
      </rPr>
      <t xml:space="preserve"> establishments of business relationships with customers</t>
    </r>
  </si>
  <si>
    <t xml:space="preserve">3.2 </t>
  </si>
  <si>
    <t xml:space="preserve">Please provide the additional information below.  </t>
  </si>
  <si>
    <t>INSTRUCTIONS</t>
  </si>
  <si>
    <t>Column D</t>
  </si>
  <si>
    <t xml:space="preserve">Column E </t>
  </si>
  <si>
    <r>
      <rPr>
        <b/>
        <sz val="12"/>
        <color theme="1"/>
        <rFont val="Calibri"/>
        <family val="2"/>
        <charset val="161"/>
        <scheme val="minor"/>
      </rPr>
      <t xml:space="preserve">h) Amounts should be reported to the nearest round up Euro.    </t>
    </r>
    <r>
      <rPr>
        <sz val="12"/>
        <color theme="1"/>
        <rFont val="Calibri"/>
        <family val="2"/>
        <charset val="161"/>
        <scheme val="minor"/>
      </rPr>
      <t xml:space="preserve">                                   
    For example, for five thousands please insert 5000.  If you have a number of 21516,25 then you should report 21516.</t>
    </r>
  </si>
  <si>
    <r>
      <rPr>
        <b/>
        <sz val="12"/>
        <color theme="1"/>
        <rFont val="Calibri"/>
        <family val="2"/>
        <charset val="161"/>
        <scheme val="minor"/>
      </rPr>
      <t>a)</t>
    </r>
    <r>
      <rPr>
        <sz val="12"/>
        <color theme="1"/>
        <rFont val="Calibri"/>
        <family val="2"/>
        <charset val="161"/>
        <scheme val="minor"/>
      </rPr>
      <t xml:space="preserve"> </t>
    </r>
    <r>
      <rPr>
        <b/>
        <sz val="12"/>
        <color theme="1"/>
        <rFont val="Calibri"/>
        <family val="2"/>
        <charset val="161"/>
        <scheme val="minor"/>
      </rPr>
      <t>Colour scheme</t>
    </r>
  </si>
  <si>
    <t>k) The Excel® must be of 2007 version and onwards. 
    Please make sure that the Formulas -&gt; Calculation Options tab is set to the Automatic option.</t>
  </si>
  <si>
    <t>Identification of the reporting entity</t>
  </si>
  <si>
    <t>Telephone Number</t>
  </si>
  <si>
    <t>Website</t>
  </si>
  <si>
    <t>Reference Date</t>
  </si>
  <si>
    <t>File Information (for officical use only)</t>
  </si>
  <si>
    <t>Column C</t>
  </si>
  <si>
    <t>Please note that when Column C of each row is completed, automatically the completion of the respective cells in the same row (Column D and Comumn E) becomes mandatory.</t>
  </si>
  <si>
    <t>Subsidiaries</t>
  </si>
  <si>
    <t>Single basis</t>
  </si>
  <si>
    <t>Fully owned subsidiaries only</t>
  </si>
  <si>
    <t>Administrative Services Providers (ASPs) - Quarterly Statistics</t>
  </si>
  <si>
    <t>Number of customers</t>
  </si>
  <si>
    <t>Country of residence / incorporation 
of customers</t>
  </si>
  <si>
    <t>Column C - Single basis</t>
  </si>
  <si>
    <t>Column E - Fully owned subsidiaries only</t>
  </si>
  <si>
    <t>Column D - Single basis</t>
  </si>
  <si>
    <t>Column E - Single basis</t>
  </si>
  <si>
    <t>Column F - Fully owned subsidiaries only</t>
  </si>
  <si>
    <t>Table 1</t>
  </si>
  <si>
    <t>Table 2</t>
  </si>
  <si>
    <r>
      <t xml:space="preserve">All requested information must be completed as at the last day of the reporting period, exempt in the cases that something different is requested. 
For instance, in the case of the Income Statement information in Section F, it is requested to complete the balances for the reporting period </t>
    </r>
    <r>
      <rPr>
        <b/>
        <sz val="12"/>
        <color theme="4" tint="-0.249977111117893"/>
        <rFont val="Calibri"/>
        <family val="2"/>
        <charset val="161"/>
        <scheme val="minor"/>
      </rPr>
      <t>(Column D)</t>
    </r>
    <r>
      <rPr>
        <sz val="12"/>
        <color theme="4" tint="-0.249977111117893"/>
        <rFont val="Calibri"/>
        <family val="2"/>
        <charset val="161"/>
        <scheme val="minor"/>
      </rPr>
      <t xml:space="preserve"> </t>
    </r>
    <r>
      <rPr>
        <sz val="12"/>
        <rFont val="Calibri"/>
        <family val="2"/>
        <charset val="161"/>
        <scheme val="minor"/>
      </rPr>
      <t xml:space="preserve">and for the cumulative reporting period </t>
    </r>
    <r>
      <rPr>
        <b/>
        <sz val="12"/>
        <color theme="4" tint="-0.249977111117893"/>
        <rFont val="Calibri"/>
        <family val="2"/>
        <charset val="161"/>
        <scheme val="minor"/>
      </rPr>
      <t>(Column E)</t>
    </r>
    <r>
      <rPr>
        <sz val="12"/>
        <rFont val="Calibri"/>
        <family val="2"/>
        <charset val="161"/>
        <scheme val="minor"/>
      </rPr>
      <t xml:space="preserve">, as shown in the table below. </t>
    </r>
  </si>
  <si>
    <r>
      <rPr>
        <b/>
        <sz val="12"/>
        <color theme="1"/>
        <rFont val="Calibri"/>
        <family val="2"/>
        <charset val="161"/>
        <scheme val="minor"/>
      </rPr>
      <t>b)</t>
    </r>
    <r>
      <rPr>
        <sz val="12"/>
        <color theme="1"/>
        <rFont val="Calibri"/>
        <family val="2"/>
        <charset val="161"/>
        <scheme val="minor"/>
      </rPr>
      <t xml:space="preserve"> Please complete </t>
    </r>
    <r>
      <rPr>
        <b/>
        <u/>
        <sz val="12"/>
        <color indexed="8"/>
        <rFont val="Calibri"/>
        <family val="2"/>
        <charset val="161"/>
        <scheme val="minor"/>
      </rPr>
      <t>all</t>
    </r>
    <r>
      <rPr>
        <sz val="12"/>
        <color indexed="8"/>
        <rFont val="Calibri"/>
        <family val="2"/>
        <charset val="161"/>
        <scheme val="minor"/>
      </rPr>
      <t xml:space="preserve"> green cells. </t>
    </r>
    <r>
      <rPr>
        <b/>
        <sz val="12"/>
        <color indexed="8"/>
        <rFont val="Calibri"/>
        <family val="2"/>
        <charset val="161"/>
        <scheme val="minor"/>
      </rPr>
      <t>Do not leave any green cells blank.</t>
    </r>
  </si>
  <si>
    <r>
      <rPr>
        <b/>
        <sz val="12"/>
        <color theme="1"/>
        <rFont val="Calibri"/>
        <family val="2"/>
        <charset val="161"/>
        <scheme val="minor"/>
      </rPr>
      <t>g)</t>
    </r>
    <r>
      <rPr>
        <sz val="12"/>
        <color theme="1"/>
        <rFont val="Calibri"/>
        <family val="2"/>
        <charset val="161"/>
        <scheme val="minor"/>
      </rPr>
      <t xml:space="preserve"> </t>
    </r>
    <r>
      <rPr>
        <b/>
        <sz val="12"/>
        <color theme="1"/>
        <rFont val="Calibri"/>
        <family val="2"/>
        <charset val="161"/>
        <scheme val="minor"/>
      </rPr>
      <t>Amounts should be completed / reported in Euro (</t>
    </r>
    <r>
      <rPr>
        <b/>
        <sz val="12"/>
        <color indexed="8"/>
        <rFont val="Calibri"/>
        <family val="2"/>
        <charset val="161"/>
        <scheme val="minor"/>
      </rPr>
      <t xml:space="preserve">€) </t>
    </r>
    <r>
      <rPr>
        <sz val="12"/>
        <color indexed="8"/>
        <rFont val="Calibri"/>
        <family val="2"/>
        <charset val="161"/>
        <scheme val="minor"/>
      </rPr>
      <t xml:space="preserve">(also indicated as the reporting currency in General Information Section - </t>
    </r>
    <r>
      <rPr>
        <b/>
        <sz val="12"/>
        <color theme="4" tint="-0.249977111117893"/>
        <rFont val="Calibri"/>
        <family val="2"/>
        <charset val="161"/>
        <scheme val="minor"/>
      </rPr>
      <t>cell D14</t>
    </r>
    <r>
      <rPr>
        <sz val="12"/>
        <color indexed="8"/>
        <rFont val="Calibri"/>
        <family val="2"/>
        <charset val="161"/>
        <scheme val="minor"/>
      </rPr>
      <t xml:space="preserve">).  
    Please use the exchange rate published in the website of the European Central Bank:          
    </t>
    </r>
    <r>
      <rPr>
        <b/>
        <sz val="12"/>
        <color indexed="8"/>
        <rFont val="Calibri"/>
        <family val="2"/>
        <charset val="161"/>
        <scheme val="minor"/>
      </rPr>
      <t>www.ecb.int/stats/exchange/eurofxref/html/index.en.html#downloads</t>
    </r>
    <r>
      <rPr>
        <sz val="12"/>
        <color indexed="8"/>
        <rFont val="Calibri"/>
        <family val="2"/>
        <charset val="161"/>
        <scheme val="minor"/>
      </rPr>
      <t xml:space="preserve">  
    under 'All bilateral exchange rates times series' with the frequency 'Daily', as at the reference date. </t>
    </r>
  </si>
  <si>
    <r>
      <t xml:space="preserve">j) Submission Date: </t>
    </r>
    <r>
      <rPr>
        <sz val="12"/>
        <color rgb="FF000000"/>
        <rFont val="Calibri"/>
        <family val="2"/>
        <charset val="161"/>
      </rPr>
      <t>The submission date in General Information Section</t>
    </r>
    <r>
      <rPr>
        <sz val="12"/>
        <color theme="4" tint="-0.249977111117893"/>
        <rFont val="Calibri"/>
        <family val="2"/>
        <charset val="161"/>
      </rPr>
      <t xml:space="preserve"> </t>
    </r>
    <r>
      <rPr>
        <b/>
        <sz val="12"/>
        <color theme="4" tint="-0.249977111117893"/>
        <rFont val="Calibri"/>
        <family val="2"/>
        <charset val="161"/>
      </rPr>
      <t>(cell D19)</t>
    </r>
    <r>
      <rPr>
        <sz val="12"/>
        <color rgb="FF000000"/>
        <rFont val="Calibri"/>
        <family val="2"/>
        <charset val="161"/>
      </rPr>
      <t>, must be the actual date for submitting the Form through the TRS.</t>
    </r>
  </si>
  <si>
    <t xml:space="preserve">The above numbers are derived from cells D19 and E19 of Section A - Customers per country of residence / incorporation. </t>
  </si>
  <si>
    <r>
      <rPr>
        <b/>
        <sz val="12"/>
        <color theme="1"/>
        <rFont val="Calibri"/>
        <family val="2"/>
        <scheme val="minor"/>
      </rPr>
      <t xml:space="preserve">SB - </t>
    </r>
    <r>
      <rPr>
        <sz val="12"/>
        <color theme="1"/>
        <rFont val="Calibri"/>
        <family val="2"/>
        <scheme val="minor"/>
      </rPr>
      <t>The total number of high risk, normal risk and low risk customers equals the total number of customers</t>
    </r>
  </si>
  <si>
    <r>
      <rPr>
        <b/>
        <sz val="12"/>
        <color theme="1"/>
        <rFont val="Calibri"/>
        <family val="2"/>
        <scheme val="minor"/>
      </rPr>
      <t>SB -</t>
    </r>
    <r>
      <rPr>
        <sz val="12"/>
        <color theme="1"/>
        <rFont val="Calibri"/>
        <family val="2"/>
        <scheme val="minor"/>
      </rPr>
      <t xml:space="preserve"> The total number of high risk customers does not exceed the total number of customers</t>
    </r>
  </si>
  <si>
    <r>
      <rPr>
        <b/>
        <sz val="12"/>
        <color theme="1"/>
        <rFont val="Calibri"/>
        <family val="2"/>
        <scheme val="minor"/>
      </rPr>
      <t xml:space="preserve">SB - </t>
    </r>
    <r>
      <rPr>
        <sz val="12"/>
        <color theme="1"/>
        <rFont val="Calibri"/>
        <family val="2"/>
        <scheme val="minor"/>
      </rPr>
      <t>The total number of normal risk customers does not exceed the total number of customers</t>
    </r>
  </si>
  <si>
    <r>
      <rPr>
        <b/>
        <sz val="12"/>
        <color theme="1"/>
        <rFont val="Calibri"/>
        <family val="2"/>
        <scheme val="minor"/>
      </rPr>
      <t xml:space="preserve">SB - </t>
    </r>
    <r>
      <rPr>
        <sz val="12"/>
        <color theme="1"/>
        <rFont val="Calibri"/>
        <family val="2"/>
        <scheme val="minor"/>
      </rPr>
      <t>The total number of low risk customers does not exceed the total number of customers</t>
    </r>
  </si>
  <si>
    <r>
      <rPr>
        <b/>
        <sz val="12"/>
        <color theme="1"/>
        <rFont val="Calibri"/>
        <family val="2"/>
        <scheme val="minor"/>
      </rPr>
      <t xml:space="preserve">SB - </t>
    </r>
    <r>
      <rPr>
        <sz val="12"/>
        <color theme="1"/>
        <rFont val="Calibri"/>
        <family val="2"/>
        <scheme val="minor"/>
      </rPr>
      <t>The total number of PEPs customers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</si>
  <si>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established in EC High Risk Third Countries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</si>
  <si>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with complex or unusual transactions does not exceed the total number of high risk customers</t>
    </r>
  </si>
  <si>
    <r>
      <rPr>
        <b/>
        <sz val="12"/>
        <color theme="1"/>
        <rFont val="Calibri"/>
        <family val="2"/>
        <scheme val="minor"/>
      </rPr>
      <t xml:space="preserve">SB - </t>
    </r>
    <r>
      <rPr>
        <sz val="12"/>
        <color theme="1"/>
        <rFont val="Calibri"/>
        <family val="2"/>
        <scheme val="minor"/>
      </rPr>
      <t>The total number of Other High Risk Customers does not exceed the total number of high risk customers</t>
    </r>
  </si>
  <si>
    <r>
      <rPr>
        <b/>
        <sz val="12"/>
        <color theme="1"/>
        <rFont val="Calibri"/>
        <family val="2"/>
        <scheme val="minor"/>
      </rPr>
      <t xml:space="preserve">SB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</si>
  <si>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scheme val="minor"/>
      </rPr>
      <t xml:space="preserve">SB - </t>
    </r>
    <r>
      <rPr>
        <sz val="12"/>
        <color theme="1"/>
        <rFont val="Calibri"/>
        <family val="2"/>
        <scheme val="minor"/>
      </rPr>
      <t>The total breakdown of high risk customers is equal to or higher than the total number of high risk customers</t>
    </r>
  </si>
  <si>
    <r>
      <rPr>
        <sz val="12"/>
        <color theme="1"/>
        <rFont val="Calibri"/>
        <family val="2"/>
        <scheme val="minor"/>
      </rPr>
      <t xml:space="preserve">Completion </t>
    </r>
    <r>
      <rPr>
        <i/>
        <sz val="12"/>
        <color theme="1"/>
        <rFont val="Calibri"/>
        <family val="2"/>
        <scheme val="minor"/>
      </rPr>
      <t>(The Form is fully completed)</t>
    </r>
  </si>
  <si>
    <r>
      <rPr>
        <b/>
        <sz val="12"/>
        <color theme="1"/>
        <rFont val="Calibri"/>
        <family val="2"/>
        <charset val="161"/>
        <scheme val="minor"/>
      </rPr>
      <t xml:space="preserve">SB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</si>
  <si>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considered as High Net Worth Individuals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</si>
  <si>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</si>
  <si>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SB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</si>
  <si>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SB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</si>
  <si>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high risk, normal risk and low risk customers equals the total number of customers</t>
    </r>
  </si>
  <si>
    <r>
      <rPr>
        <b/>
        <sz val="12"/>
        <color theme="1"/>
        <rFont val="Calibri"/>
        <family val="2"/>
        <charset val="161"/>
        <scheme val="minor"/>
      </rPr>
      <t xml:space="preserve">FOSO - </t>
    </r>
    <r>
      <rPr>
        <sz val="12"/>
        <color theme="1"/>
        <rFont val="Calibri"/>
        <family val="2"/>
        <scheme val="minor"/>
      </rPr>
      <t>The total number of high risk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</si>
  <si>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normal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</si>
  <si>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low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</si>
  <si>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PEPs customers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</si>
  <si>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customers established in EC High Risk Third Countries does not exceed the total number of high risk customers</t>
    </r>
  </si>
  <si>
    <r>
      <rPr>
        <b/>
        <sz val="12"/>
        <color theme="1"/>
        <rFont val="Calibri"/>
        <family val="2"/>
        <charset val="161"/>
        <scheme val="minor"/>
      </rPr>
      <t xml:space="preserve">FOSO - </t>
    </r>
    <r>
      <rPr>
        <sz val="12"/>
        <color theme="1"/>
        <rFont val="Calibri"/>
        <family val="2"/>
        <scheme val="minor"/>
      </rPr>
      <t>The total number of customers with complex or unusual transactions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</si>
  <si>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Other High Risk Customers does not exceed the total number of high risk customers</t>
    </r>
  </si>
  <si>
    <r>
      <rPr>
        <b/>
        <sz val="12"/>
        <color theme="1"/>
        <rFont val="Calibri"/>
        <family val="2"/>
        <charset val="161"/>
        <scheme val="minor"/>
      </rPr>
      <t xml:space="preserve">FOSO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</si>
  <si>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charset val="161"/>
        <scheme val="minor"/>
      </rPr>
      <t xml:space="preserve">FOSO - </t>
    </r>
    <r>
      <rPr>
        <sz val="12"/>
        <color theme="1"/>
        <rFont val="Calibri"/>
        <family val="2"/>
        <scheme val="minor"/>
      </rPr>
      <t>The total breakdown of high risk customers is equal to or higher than the total number of high risk customers</t>
    </r>
  </si>
  <si>
    <r>
      <rPr>
        <b/>
        <sz val="12"/>
        <color theme="1"/>
        <rFont val="Calibri"/>
        <family val="2"/>
        <charset val="161"/>
        <scheme val="minor"/>
      </rPr>
      <t xml:space="preserve">FOSO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</si>
  <si>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considered as High Net Worth Individuals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</si>
  <si>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</si>
  <si>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</si>
  <si>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</si>
  <si>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SB - </t>
    </r>
    <r>
      <rPr>
        <sz val="12"/>
        <color theme="1"/>
        <rFont val="Calibri"/>
        <family val="2"/>
        <scheme val="minor"/>
      </rPr>
      <t>Number of customers (legal persons), that the ASP is providing the service of managing bank accounts, does not exceed the total number of customers</t>
    </r>
  </si>
  <si>
    <r>
      <rPr>
        <b/>
        <sz val="12"/>
        <color theme="1"/>
        <rFont val="Calibri"/>
        <family val="2"/>
        <charset val="161"/>
        <scheme val="minor"/>
      </rPr>
      <t xml:space="preserve">SB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</si>
  <si>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FOSO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</si>
  <si>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SB - </t>
    </r>
    <r>
      <rPr>
        <sz val="12"/>
        <color theme="1"/>
        <rFont val="Calibri"/>
        <family val="2"/>
        <scheme val="minor"/>
      </rPr>
      <t>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</si>
  <si>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</si>
  <si>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Number of customers (legal persons), that the ASP is providing the service of managing bank accounts, does not exceed the total number of customers</t>
    </r>
  </si>
  <si>
    <r>
      <t>SB:</t>
    </r>
    <r>
      <rPr>
        <i/>
        <sz val="12"/>
        <color rgb="FF002060"/>
        <rFont val="Calibri"/>
        <family val="2"/>
        <charset val="161"/>
        <scheme val="minor"/>
      </rPr>
      <t xml:space="preserve"> Single basis &amp; </t>
    </r>
    <r>
      <rPr>
        <b/>
        <i/>
        <sz val="12"/>
        <color rgb="FF002060"/>
        <rFont val="Calibri"/>
        <family val="2"/>
        <charset val="161"/>
        <scheme val="minor"/>
      </rPr>
      <t>FOSO:</t>
    </r>
    <r>
      <rPr>
        <i/>
        <sz val="12"/>
        <color rgb="FF002060"/>
        <rFont val="Calibri"/>
        <family val="2"/>
        <charset val="161"/>
        <scheme val="minor"/>
      </rPr>
      <t xml:space="preserve"> Fully owned subsidiaries only</t>
    </r>
  </si>
  <si>
    <r>
      <t>Cyprus Securities and Exchange Commission ('CySEC'), requests all Administrative Services Providers ('ASPs'), pursuant to Section 25(1)(c)(ii) of CySEC's Laws of 2009-2018, to complete this questionnaire</t>
    </r>
    <r>
      <rPr>
        <b/>
        <sz val="12"/>
        <rFont val="Calibri"/>
        <family val="2"/>
        <charset val="161"/>
        <scheme val="minor"/>
      </rPr>
      <t xml:space="preserve"> (Form QST-ASP)</t>
    </r>
    <r>
      <rPr>
        <sz val="12"/>
        <rFont val="Calibri"/>
        <family val="2"/>
        <charset val="161"/>
        <scheme val="minor"/>
      </rPr>
      <t xml:space="preserve">.  CySEC will use this information for the purposes of conducting statistical analyses, risk management and other purposes.
</t>
    </r>
  </si>
  <si>
    <r>
      <t xml:space="preserve">f) Drag, Cut, Copy, Paste functions: </t>
    </r>
    <r>
      <rPr>
        <sz val="12"/>
        <color rgb="FF000000"/>
        <rFont val="Calibri"/>
        <family val="2"/>
        <charset val="161"/>
      </rPr>
      <t xml:space="preserve">The ASPs </t>
    </r>
    <r>
      <rPr>
        <b/>
        <u/>
        <sz val="12"/>
        <color rgb="FF000000"/>
        <rFont val="Calibri"/>
        <family val="2"/>
        <charset val="161"/>
      </rPr>
      <t>should avoid</t>
    </r>
    <r>
      <rPr>
        <sz val="12"/>
        <color rgb="FF000000"/>
        <rFont val="Calibri"/>
        <family val="2"/>
        <charset val="161"/>
      </rPr>
      <t xml:space="preserve"> using functions like drag, cut, copy and paste, since </t>
    </r>
    <r>
      <rPr>
        <b/>
        <sz val="12"/>
        <color rgb="FF000000"/>
        <rFont val="Calibri"/>
        <family val="2"/>
        <charset val="161"/>
      </rPr>
      <t xml:space="preserve">such functions affect the formulas 
   for validating the Form </t>
    </r>
    <r>
      <rPr>
        <sz val="12"/>
        <color rgb="FF000000"/>
        <rFont val="Calibri"/>
        <family val="2"/>
        <charset val="161"/>
      </rPr>
      <t>and may result in rejecting the respective Form and/or incorrect data.</t>
    </r>
  </si>
  <si>
    <r>
      <rPr>
        <b/>
        <sz val="12"/>
        <color theme="1"/>
        <rFont val="Calibri"/>
        <family val="2"/>
        <charset val="161"/>
        <scheme val="minor"/>
      </rPr>
      <t>i)</t>
    </r>
    <r>
      <rPr>
        <sz val="12"/>
        <color theme="1"/>
        <rFont val="Calibri"/>
        <family val="2"/>
        <charset val="161"/>
        <scheme val="minor"/>
      </rPr>
      <t xml:space="preserve"> </t>
    </r>
    <r>
      <rPr>
        <b/>
        <sz val="12"/>
        <color theme="1"/>
        <rFont val="Calibri"/>
        <family val="2"/>
        <charset val="161"/>
        <scheme val="minor"/>
      </rPr>
      <t xml:space="preserve">Before submission, it must be ensured that the Summary Result in the tab 'Validation Tests' indicates 'Validated'   . </t>
    </r>
    <r>
      <rPr>
        <sz val="12"/>
        <color theme="1"/>
        <rFont val="Calibri"/>
        <family val="2"/>
        <charset val="161"/>
        <scheme val="minor"/>
      </rPr>
      <t xml:space="preserve">
   This ensures that all control checks in the aforesaid tab indicate 'TRUE'         . 
   Kindly note, that an explanation for each control test is provided.</t>
    </r>
  </si>
  <si>
    <t>Section B - Customers Risk Categorisation and Types</t>
  </si>
  <si>
    <r>
      <t xml:space="preserve">Please select which of the services below that are underlined in </t>
    </r>
    <r>
      <rPr>
        <b/>
        <sz val="12"/>
        <color rgb="FF000000"/>
        <rFont val="Calibri"/>
        <family val="2"/>
        <charset val="161"/>
      </rPr>
      <t>Article 4 of Law 196(I)/2012</t>
    </r>
    <r>
      <rPr>
        <sz val="12"/>
        <color rgb="FF000000"/>
        <rFont val="Calibri"/>
        <family val="2"/>
        <charset val="161"/>
      </rPr>
      <t xml:space="preserve"> have been provided to customers </t>
    </r>
    <r>
      <rPr>
        <u/>
        <sz val="12"/>
        <color rgb="FF000000"/>
        <rFont val="Calibri"/>
        <family val="2"/>
        <charset val="161"/>
      </rPr>
      <t>during the reporting period</t>
    </r>
    <r>
      <rPr>
        <sz val="12"/>
        <color rgb="FF000000"/>
        <rFont val="Calibri"/>
        <family val="2"/>
        <charset val="161"/>
      </rPr>
      <t>:</t>
    </r>
  </si>
  <si>
    <t>Closed 'customer accounts' following suspision report or MOKAS request.</t>
  </si>
  <si>
    <t>-</t>
  </si>
  <si>
    <r>
      <rPr>
        <b/>
        <sz val="12"/>
        <color theme="1"/>
        <rFont val="Calibri"/>
        <family val="2"/>
        <scheme val="minor"/>
      </rPr>
      <t xml:space="preserve">SB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</si>
  <si>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FOSO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</si>
  <si>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SB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</si>
  <si>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 xml:space="preserve">FOSO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</si>
  <si>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t xml:space="preserve">The ASP was </t>
    </r>
    <r>
      <rPr>
        <b/>
        <sz val="12"/>
        <color theme="1"/>
        <rFont val="Calibri"/>
        <family val="2"/>
        <charset val="161"/>
        <scheme val="minor"/>
      </rPr>
      <t>operating</t>
    </r>
    <r>
      <rPr>
        <sz val="12"/>
        <color theme="1"/>
        <rFont val="Calibri"/>
        <family val="2"/>
        <charset val="161"/>
        <scheme val="minor"/>
      </rPr>
      <t xml:space="preserve"> during the period:</t>
    </r>
  </si>
  <si>
    <r>
      <t xml:space="preserve">The ASP's fully owned subsidiary/ries was/were </t>
    </r>
    <r>
      <rPr>
        <b/>
        <sz val="12"/>
        <color theme="1"/>
        <rFont val="Calibri"/>
        <family val="2"/>
        <charset val="161"/>
        <scheme val="minor"/>
      </rPr>
      <t>operating</t>
    </r>
    <r>
      <rPr>
        <sz val="12"/>
        <color theme="1"/>
        <rFont val="Calibri"/>
        <family val="2"/>
        <charset val="161"/>
        <scheme val="minor"/>
      </rPr>
      <t xml:space="preserve"> during the period:</t>
    </r>
  </si>
  <si>
    <r>
      <t>The frequency of reporting shall be quarterly (31 March 20XX, 30 June 20XX, 30 September 20XX and 31 December 20XX).  The ASPs should start submitting the returns for the reference quarter, during which they commence operations and they should insert the appropriate reporting dates in the General Information Section. 
For example, if an ASP started operations in February 2021, it should submit for the first time, the first quarterly Form for the year 2021 and it should select the option 31/03/2021, in the Question – Last date of the reporting period, in General Information Section</t>
    </r>
    <r>
      <rPr>
        <b/>
        <sz val="12"/>
        <color theme="4" tint="-0.249977111117893"/>
        <rFont val="Calibri"/>
        <family val="2"/>
        <charset val="161"/>
        <scheme val="minor"/>
      </rPr>
      <t xml:space="preserve"> (cell D18)</t>
    </r>
    <r>
      <rPr>
        <sz val="12"/>
        <rFont val="Calibri"/>
        <family val="2"/>
        <charset val="161"/>
        <scheme val="minor"/>
      </rPr>
      <t xml:space="preserve">. </t>
    </r>
  </si>
  <si>
    <t>Risk Management and Statistics Department</t>
  </si>
  <si>
    <r>
      <rPr>
        <b/>
        <sz val="12"/>
        <color theme="1"/>
        <rFont val="Calibri"/>
        <family val="2"/>
        <charset val="161"/>
        <scheme val="minor"/>
      </rPr>
      <t>1)</t>
    </r>
    <r>
      <rPr>
        <sz val="12"/>
        <color theme="1"/>
        <rFont val="Calibri"/>
        <family val="2"/>
        <charset val="161"/>
        <scheme val="minor"/>
      </rPr>
      <t xml:space="preserve"> General Information                                                                                                                                                                                                                                     
</t>
    </r>
    <r>
      <rPr>
        <b/>
        <sz val="12"/>
        <color theme="1"/>
        <rFont val="Calibri"/>
        <family val="2"/>
        <charset val="161"/>
        <scheme val="minor"/>
      </rPr>
      <t>2)</t>
    </r>
    <r>
      <rPr>
        <sz val="12"/>
        <color theme="1"/>
        <rFont val="Calibri"/>
        <family val="2"/>
        <charset val="161"/>
        <scheme val="minor"/>
      </rPr>
      <t xml:space="preserve"> Section A: Customers per country of residence / incorporation 
</t>
    </r>
    <r>
      <rPr>
        <b/>
        <sz val="12"/>
        <color theme="1"/>
        <rFont val="Calibri"/>
        <family val="2"/>
        <charset val="161"/>
        <scheme val="minor"/>
      </rPr>
      <t>3)</t>
    </r>
    <r>
      <rPr>
        <sz val="12"/>
        <color theme="1"/>
        <rFont val="Calibri"/>
        <family val="2"/>
        <charset val="161"/>
        <scheme val="minor"/>
      </rPr>
      <t xml:space="preserve"> Section B: Customers Risk Categorisation and Types                                                                                                                                                                                                                                                                                                                                                                                                                                                                                                                                          </t>
    </r>
    <r>
      <rPr>
        <b/>
        <sz val="12"/>
        <color theme="1"/>
        <rFont val="Calibri"/>
        <family val="2"/>
        <charset val="161"/>
        <scheme val="minor"/>
      </rPr>
      <t>4)</t>
    </r>
    <r>
      <rPr>
        <sz val="12"/>
        <color theme="1"/>
        <rFont val="Calibri"/>
        <family val="2"/>
        <charset val="161"/>
        <scheme val="minor"/>
      </rPr>
      <t xml:space="preserve"> Section C: Authorised Services, Customers and Employees                                                                                                                                                                                                                                                                                                                                                                                                                                                              </t>
    </r>
    <r>
      <rPr>
        <b/>
        <sz val="12"/>
        <color theme="1"/>
        <rFont val="Calibri"/>
        <family val="2"/>
        <charset val="161"/>
        <scheme val="minor"/>
      </rPr>
      <t>5)</t>
    </r>
    <r>
      <rPr>
        <sz val="12"/>
        <color theme="1"/>
        <rFont val="Calibri"/>
        <family val="2"/>
        <charset val="161"/>
        <scheme val="minor"/>
      </rPr>
      <t xml:space="preserve"> Section D: Rejected and Terminated business relationships with customers
</t>
    </r>
    <r>
      <rPr>
        <b/>
        <sz val="12"/>
        <color theme="1"/>
        <rFont val="Calibri"/>
        <family val="2"/>
        <charset val="161"/>
        <scheme val="minor"/>
      </rPr>
      <t>6)</t>
    </r>
    <r>
      <rPr>
        <sz val="12"/>
        <color theme="1"/>
        <rFont val="Calibri"/>
        <family val="2"/>
        <charset val="161"/>
        <scheme val="minor"/>
      </rPr>
      <t xml:space="preserve"> Section E: Additional Information
</t>
    </r>
    <r>
      <rPr>
        <b/>
        <sz val="12"/>
        <color theme="1"/>
        <rFont val="Calibri"/>
        <family val="2"/>
        <charset val="161"/>
        <scheme val="minor"/>
      </rPr>
      <t>7)</t>
    </r>
    <r>
      <rPr>
        <sz val="12"/>
        <color theme="1"/>
        <rFont val="Calibri"/>
        <family val="2"/>
        <charset val="161"/>
        <scheme val="minor"/>
      </rPr>
      <t xml:space="preserve"> Section F: Financial Information                                                                                                                                                                                                                                                                                                                                                                                                                                                                                       </t>
    </r>
    <r>
      <rPr>
        <b/>
        <sz val="12"/>
        <color theme="1"/>
        <rFont val="Calibri"/>
        <family val="2"/>
        <charset val="161"/>
        <scheme val="minor"/>
      </rPr>
      <t xml:space="preserve">8) </t>
    </r>
    <r>
      <rPr>
        <sz val="12"/>
        <color theme="1"/>
        <rFont val="Calibri"/>
        <family val="2"/>
        <charset val="161"/>
        <scheme val="minor"/>
      </rPr>
      <t xml:space="preserve">Validation Tests                </t>
    </r>
    <r>
      <rPr>
        <b/>
        <sz val="12"/>
        <color theme="1"/>
        <rFont val="Calibri"/>
        <family val="2"/>
        <charset val="161"/>
        <scheme val="minor"/>
      </rPr>
      <t xml:space="preserve">                                                                                                                                                                                                                                                                                                                                                                                                                                                                                                                                                                                                                           9) </t>
    </r>
    <r>
      <rPr>
        <sz val="12"/>
        <color theme="1"/>
        <rFont val="Calibri"/>
        <family val="2"/>
        <charset val="161"/>
        <scheme val="minor"/>
      </rPr>
      <t xml:space="preserve">Definitions
</t>
    </r>
    <r>
      <rPr>
        <b/>
        <sz val="12"/>
        <color theme="1"/>
        <rFont val="Calibri"/>
        <family val="2"/>
        <charset val="161"/>
        <scheme val="minor"/>
      </rPr>
      <t>10)</t>
    </r>
    <r>
      <rPr>
        <sz val="12"/>
        <color theme="1"/>
        <rFont val="Calibri"/>
        <family val="2"/>
        <charset val="161"/>
        <scheme val="minor"/>
      </rPr>
      <t xml:space="preserve"> Allowed Values</t>
    </r>
  </si>
  <si>
    <t>1.1.3</t>
  </si>
  <si>
    <t>The provision of services for the preparation and/or management of an application for the granting of a residence permit or naturalization in the context of each Cyprus Investment Program in force, according to section 111A of the Civil Registry Law.</t>
  </si>
  <si>
    <t>1.2.4</t>
  </si>
  <si>
    <r>
      <t xml:space="preserve">If the company provides the services described in questions 1.1.1, 1.1.2 &amp; 1.1.3, please complete the following details, </t>
    </r>
    <r>
      <rPr>
        <u/>
        <sz val="12"/>
        <color rgb="FF000000"/>
        <rFont val="Calibri"/>
        <family val="2"/>
        <charset val="161"/>
      </rPr>
      <t>as at the reference date</t>
    </r>
    <r>
      <rPr>
        <sz val="12"/>
        <color rgb="FF000000"/>
        <rFont val="Calibri"/>
        <family val="2"/>
        <charset val="161"/>
      </rPr>
      <t xml:space="preserve">: </t>
    </r>
    <r>
      <rPr>
        <i/>
        <sz val="11"/>
        <color rgb="FF000000"/>
        <rFont val="Calibri"/>
        <family val="2"/>
        <charset val="161"/>
      </rPr>
      <t>(if the company does not provide such services, please complete "0")</t>
    </r>
  </si>
  <si>
    <t>EEA Countries</t>
  </si>
  <si>
    <t>Number of customers, that the ASP has provided the service for the preparation and/or management of an application for the granting of a residence permit or naturalization in the context of each Cyprus Investment Program in force, according to section 111A of the Civil Registry Law.</t>
  </si>
  <si>
    <t>Please enter the number of customers (physical persons and/or UBOs of legal persons) that acquired a Cypriot Passport through the Cyprus Investment Program, regardless of whether you provided the service as described in point 1.1.3 of Section C.
Please enter the number as at the reference date.</t>
  </si>
  <si>
    <t>Customers that acquired a Cypriot Passport through the Cyprus Investment Program</t>
  </si>
  <si>
    <r>
      <t xml:space="preserve">The information to be provided below relate to the regulated entity's authorised services, customers and employees.  </t>
    </r>
    <r>
      <rPr>
        <b/>
        <i/>
        <sz val="12"/>
        <color rgb="FF000000"/>
        <rFont val="Calibri"/>
        <family val="2"/>
        <charset val="161"/>
      </rPr>
      <t>In case the ASP has any fully owned subsidiaries, providing administrative services, please also include the relevant number of customers of fully owned subsidiaries in Column F.  Please make sure, that each ASP customer is reported only once, either in Column E or in Column F.</t>
    </r>
  </si>
  <si>
    <r>
      <t xml:space="preserve">Please analyse the total number of customers, per AML risk categorisation and other types.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C or in Column E.</t>
    </r>
  </si>
  <si>
    <r>
      <t xml:space="preserve">Please enter the total number of customer accounts closed following an internal suspicion report or following a request by MOKAS, during the reporting period. </t>
    </r>
    <r>
      <rPr>
        <b/>
        <sz val="12"/>
        <color rgb="FF000000"/>
        <rFont val="Calibri"/>
        <family val="2"/>
        <charset val="161"/>
      </rPr>
      <t xml:space="preserve"> </t>
    </r>
    <r>
      <rPr>
        <b/>
        <i/>
        <sz val="12"/>
        <color rgb="FF000000"/>
        <rFont val="Calibri"/>
        <family val="2"/>
        <charset val="161"/>
      </rPr>
      <t>In case the ASP has any fully owned subsidiaries, providing administrative services, please also include the relevant number of customers' accounts of fully owned subsidiaries in Column E.  Please make sure, that each ASP customer's account is reported only once, either in Column C or in Column E.</t>
    </r>
  </si>
  <si>
    <t>Refers to income deriving from the licensed activities (the activities as these are defined in section 4(1) of Law 196(I)/2012).</t>
  </si>
  <si>
    <t>Earnings before interest and tax.</t>
  </si>
  <si>
    <t>Finance income may include interest income, FX gain etc.</t>
  </si>
  <si>
    <t>Finance expense may include interest expense, FX loss etc.</t>
  </si>
  <si>
    <t>Reserves should include any other type of reserves the entity created (e.g. Revaluation Reserve, Available-for-Sale Reserve etc.).</t>
  </si>
  <si>
    <r>
      <t xml:space="preserve">Please analyse the total number of customers, per country of residence / incorporation as at the reference date.  Please refer to Article 2 of the Prevention and Suppression of Money Laundering and Terrorist Financing Law (‘the AML/CFT Law of 2007 [188(I)/2007]’) and specifically the definition given for 'customer'.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D or in Column E.</t>
    </r>
  </si>
  <si>
    <r>
      <t>Please enter the number of high risk customers, for whom the ASP applies enhanced customer Due Diligence measures, as per</t>
    </r>
    <r>
      <rPr>
        <b/>
        <sz val="12"/>
        <color rgb="FF000000"/>
        <rFont val="Calibri"/>
        <family val="2"/>
        <charset val="161"/>
      </rPr>
      <t xml:space="preserve"> Article 64 of AML/CFT Law of 2007 [188(I)/2007]</t>
    </r>
    <r>
      <rPr>
        <sz val="12"/>
        <color rgb="FF000000"/>
        <rFont val="Calibri"/>
        <family val="2"/>
        <charset val="161"/>
      </rPr>
      <t>, as at the reference date.</t>
    </r>
  </si>
  <si>
    <r>
      <t xml:space="preserve">Please enter the number of low risk customers, for whom the ASP applies simplified customer Due Diligence measures, as per </t>
    </r>
    <r>
      <rPr>
        <b/>
        <sz val="12"/>
        <color rgb="FF000000"/>
        <rFont val="Calibri"/>
        <family val="2"/>
        <charset val="161"/>
      </rPr>
      <t>Article 63 of AML/CFT Law of 2007 [188(I)/2007]</t>
    </r>
    <r>
      <rPr>
        <sz val="12"/>
        <color rgb="FF000000"/>
        <rFont val="Calibri"/>
        <family val="2"/>
        <charset val="161"/>
      </rPr>
      <t>, as at the reference date.</t>
    </r>
  </si>
  <si>
    <r>
      <t xml:space="preserve">Please enter the number of customers who are Politically Exposed Persons (PEPs), as per </t>
    </r>
    <r>
      <rPr>
        <b/>
        <sz val="12"/>
        <rFont val="Calibri"/>
        <family val="2"/>
        <charset val="161"/>
      </rPr>
      <t>Article 64(1)(c) of AML/CFT Law of 2007 [188(I)/2007]</t>
    </r>
    <r>
      <rPr>
        <sz val="12"/>
        <rFont val="Calibri"/>
        <family val="2"/>
        <charset val="161"/>
      </rPr>
      <t>. This should include the number of customers who have a Beneficial Owner (BO) or a family member or a close associate that is a PEP.
Please enter the number as at the reference date.</t>
    </r>
  </si>
  <si>
    <r>
      <t xml:space="preserve">Please enter the number of customers who are established in High Risk Third Countries, as per </t>
    </r>
    <r>
      <rPr>
        <b/>
        <sz val="12"/>
        <rFont val="Calibri"/>
        <family val="2"/>
        <charset val="161"/>
      </rPr>
      <t>Article 64(1)(a) of AML/CFT Law of 2007 [188(I)/2007]</t>
    </r>
    <r>
      <rPr>
        <sz val="12"/>
        <rFont val="Calibri"/>
        <family val="2"/>
        <charset val="161"/>
      </rPr>
      <t>.
Please enter the number as at the reference date.</t>
    </r>
  </si>
  <si>
    <r>
      <t xml:space="preserve">Please enter the number of customers who have complex and unusually large transactions, or unusual patterns of transactions, that have no obvious economic or lawful purpose, as per </t>
    </r>
    <r>
      <rPr>
        <b/>
        <sz val="12"/>
        <rFont val="Calibri"/>
        <family val="2"/>
        <charset val="161"/>
      </rPr>
      <t>Article 64(4) of AML/CFT Law of 2007 [188(I)/2007]</t>
    </r>
    <r>
      <rPr>
        <sz val="12"/>
        <rFont val="Calibri"/>
        <family val="2"/>
        <charset val="161"/>
      </rPr>
      <t>.
Please enter the number as at the reference date.</t>
    </r>
  </si>
  <si>
    <r>
      <t xml:space="preserve">"Other high risk" customers refer to customers who are defined as high risk as per ASP's assessment and do not fall under any of the high risk categories above, i.e. in questions 3.1 to 3.3. Please also refer to </t>
    </r>
    <r>
      <rPr>
        <b/>
        <sz val="12"/>
        <rFont val="Calibri"/>
        <family val="2"/>
        <charset val="161"/>
      </rPr>
      <t>Article 64(3) of AML/CFT Law of 2007 [188(I)/2007]</t>
    </r>
    <r>
      <rPr>
        <sz val="12"/>
        <rFont val="Calibri"/>
        <family val="2"/>
        <charset val="161"/>
      </rPr>
      <t>.
Please enter the number as at the reference date.</t>
    </r>
  </si>
  <si>
    <r>
      <t>Please enter the number of customers as at the reference date. Regarding "</t>
    </r>
    <r>
      <rPr>
        <b/>
        <sz val="12"/>
        <color rgb="FF000000"/>
        <rFont val="Calibri"/>
        <family val="2"/>
        <charset val="161"/>
      </rPr>
      <t>eligible third parties</t>
    </r>
    <r>
      <rPr>
        <sz val="12"/>
        <color rgb="FF000000"/>
        <rFont val="Calibri"/>
        <family val="2"/>
        <charset val="161"/>
      </rPr>
      <t xml:space="preserve">" please refer to </t>
    </r>
    <r>
      <rPr>
        <b/>
        <sz val="12"/>
        <color rgb="FF000000"/>
        <rFont val="Calibri"/>
        <family val="2"/>
        <charset val="161"/>
      </rPr>
      <t>Article 67 of AML/CFT Law of 2007 [188(I)/2007]</t>
    </r>
    <r>
      <rPr>
        <sz val="12"/>
        <color rgb="FF000000"/>
        <rFont val="Calibri"/>
        <family val="2"/>
        <charset val="161"/>
      </rPr>
      <t>.</t>
    </r>
  </si>
  <si>
    <r>
      <rPr>
        <i/>
        <sz val="12"/>
        <color theme="1"/>
        <rFont val="Calibri"/>
        <family val="2"/>
        <charset val="161"/>
        <scheme val="minor"/>
      </rPr>
      <t xml:space="preserve">Please refer to Section 'Definitions' for the definition of 'business relationship', according to Article 2 of the Prevention and Suppression of Money Laundering and Terrorist Financing Law (‘the AML/CFT Law of 2007 [188(I)/2007]’). </t>
    </r>
    <r>
      <rPr>
        <b/>
        <i/>
        <sz val="12"/>
        <color theme="1"/>
        <rFont val="Calibri"/>
        <family val="2"/>
        <charset val="161"/>
        <scheme val="minor"/>
      </rPr>
      <t xml:space="preserve"> In case the ASP has any fully owned subsidiaries, providing administrative services, please also include the relevant number of customers of fully owned subsidiaries in Table 2.  Please make sure, that each ASP customer is reported only once, either in Table 1 or in Table 2.</t>
    </r>
  </si>
  <si>
    <r>
      <rPr>
        <b/>
        <sz val="11"/>
        <color theme="1"/>
        <rFont val="Calibri"/>
        <family val="2"/>
        <charset val="161"/>
        <scheme val="minor"/>
      </rPr>
      <t>Business Relationship</t>
    </r>
    <r>
      <rPr>
        <i/>
        <sz val="11"/>
        <color theme="1"/>
        <rFont val="Calibri"/>
        <family val="2"/>
        <charset val="161"/>
        <scheme val="minor"/>
      </rPr>
      <t xml:space="preserve"> 
(Article 2 of the AML/CFT Law of 2007 [188(I)/2007])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</si>
</sst>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quot; &quot;#,##0&quot;   &quot;;&quot;-&quot;#,##0&quot;   &quot;;&quot; -&quot;00&quot;   &quot;;&quot; &quot;@&quot; &quot;"/>
    <numFmt numFmtId="166" formatCode="&quot; &quot;#,##0.00&quot; &quot;;&quot; (&quot;#,##0.00&quot;)&quot;;&quot; -&quot;00&quot; &quot;;&quot; &quot;@&quot; &quot;"/>
    <numFmt numFmtId="167" formatCode="dd/mm/yyyy;@"/>
    <numFmt numFmtId="168" formatCode="_-* #,##0\ _€_-;\-* #,##0\ _€_-;_-* &quot;-&quot;??\ _€_-;_-@_-"/>
    <numFmt numFmtId="169" formatCode="[$€-402]&quot; &quot;#,##0"/>
    <numFmt numFmtId="170" formatCode="#,##0_ ;\-#,##0\ "/>
    <numFmt numFmtId="171" formatCode="[$€-2]\ #,##0;\-[$€-2]\ #,##0"/>
  </numFmts>
  <fonts count="77" x14ac:knownFonts="1">
    <font>
      <sz val="11"/>
      <color rgb="FF000000"/>
      <name val="Calibri"/>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rgb="FF000000"/>
      <name val="Calibri"/>
      <family val="2"/>
      <charset val="161"/>
    </font>
    <font>
      <b/>
      <sz val="11"/>
      <color rgb="FF000000"/>
      <name val="Calibri"/>
      <family val="2"/>
      <charset val="161"/>
    </font>
    <font>
      <b/>
      <sz val="11"/>
      <color rgb="FFFFFFFF"/>
      <name val="Calibri"/>
      <family val="2"/>
      <charset val="161"/>
    </font>
    <font>
      <b/>
      <sz val="12"/>
      <color rgb="FF000000"/>
      <name val="Calibri"/>
      <family val="2"/>
      <charset val="161"/>
    </font>
    <font>
      <sz val="12"/>
      <color rgb="FF000000"/>
      <name val="Calibri"/>
      <family val="2"/>
      <charset val="161"/>
    </font>
    <font>
      <sz val="12"/>
      <color rgb="FF000000"/>
      <name val="Times New Roman"/>
      <family val="1"/>
      <charset val="161"/>
    </font>
    <font>
      <b/>
      <sz val="14"/>
      <color rgb="FF000000"/>
      <name val="Calibri"/>
      <family val="2"/>
      <charset val="161"/>
    </font>
    <font>
      <b/>
      <sz val="12"/>
      <color rgb="FFFFFFFF"/>
      <name val="Calibri"/>
      <family val="2"/>
      <charset val="161"/>
    </font>
    <font>
      <b/>
      <i/>
      <sz val="12"/>
      <color rgb="FF000000"/>
      <name val="Calibri"/>
      <family val="2"/>
      <charset val="161"/>
    </font>
    <font>
      <i/>
      <sz val="12"/>
      <color rgb="FF000000"/>
      <name val="Calibri"/>
      <family val="2"/>
      <charset val="161"/>
    </font>
    <font>
      <b/>
      <sz val="14"/>
      <color rgb="FFFFFFFF"/>
      <name val="Calibri"/>
      <family val="2"/>
      <charset val="161"/>
    </font>
    <font>
      <b/>
      <sz val="14"/>
      <color theme="0"/>
      <name val="Calibri"/>
      <family val="2"/>
      <charset val="161"/>
      <scheme val="minor"/>
    </font>
    <font>
      <sz val="11"/>
      <color theme="1"/>
      <name val="Calibri"/>
      <family val="2"/>
      <scheme val="minor"/>
    </font>
    <font>
      <b/>
      <sz val="16"/>
      <color theme="0"/>
      <name val="Calibri"/>
      <family val="2"/>
      <charset val="161"/>
      <scheme val="minor"/>
    </font>
    <font>
      <b/>
      <sz val="12"/>
      <name val="Calibri"/>
      <family val="2"/>
      <charset val="161"/>
      <scheme val="minor"/>
    </font>
    <font>
      <sz val="12"/>
      <color theme="1"/>
      <name val="Calibri"/>
      <family val="2"/>
      <charset val="161"/>
      <scheme val="minor"/>
    </font>
    <font>
      <b/>
      <sz val="12"/>
      <color theme="1"/>
      <name val="Calibri"/>
      <family val="2"/>
      <charset val="161"/>
      <scheme val="minor"/>
    </font>
    <font>
      <b/>
      <sz val="12"/>
      <color theme="0"/>
      <name val="Calibri"/>
      <family val="2"/>
      <charset val="161"/>
      <scheme val="minor"/>
    </font>
    <font>
      <b/>
      <sz val="12"/>
      <color indexed="8"/>
      <name val="Calibri"/>
      <family val="2"/>
      <charset val="161"/>
      <scheme val="minor"/>
    </font>
    <font>
      <sz val="12"/>
      <color indexed="8"/>
      <name val="Calibri"/>
      <family val="2"/>
      <charset val="161"/>
      <scheme val="minor"/>
    </font>
    <font>
      <sz val="12"/>
      <name val="Calibri"/>
      <family val="2"/>
      <charset val="161"/>
      <scheme val="minor"/>
    </font>
    <font>
      <sz val="12"/>
      <color theme="1"/>
      <name val="Calibri"/>
      <family val="2"/>
      <scheme val="minor"/>
    </font>
    <font>
      <i/>
      <sz val="12"/>
      <color theme="1"/>
      <name val="Calibri"/>
      <family val="2"/>
      <charset val="161"/>
      <scheme val="minor"/>
    </font>
    <font>
      <i/>
      <sz val="11"/>
      <color theme="1"/>
      <name val="Calibri"/>
      <family val="2"/>
      <charset val="161"/>
      <scheme val="minor"/>
    </font>
    <font>
      <i/>
      <sz val="10"/>
      <color theme="1"/>
      <name val="Calibri"/>
      <family val="2"/>
      <charset val="161"/>
      <scheme val="minor"/>
    </font>
    <font>
      <b/>
      <sz val="14"/>
      <color theme="1"/>
      <name val="Times New Roman"/>
      <family val="1"/>
      <charset val="161"/>
    </font>
    <font>
      <sz val="12"/>
      <color theme="1"/>
      <name val="Times New Roman"/>
      <family val="1"/>
      <charset val="161"/>
    </font>
    <font>
      <sz val="11"/>
      <color rgb="FF000000"/>
      <name val="Calibri"/>
      <family val="2"/>
      <charset val="161"/>
      <scheme val="minor"/>
    </font>
    <font>
      <u/>
      <sz val="12"/>
      <color rgb="FF000000"/>
      <name val="Calibri"/>
      <family val="2"/>
      <charset val="161"/>
    </font>
    <font>
      <b/>
      <sz val="11"/>
      <color theme="1"/>
      <name val="Calibri"/>
      <family val="2"/>
      <charset val="161"/>
      <scheme val="minor"/>
    </font>
    <font>
      <b/>
      <sz val="14"/>
      <name val="Calibri"/>
      <family val="2"/>
      <charset val="161"/>
      <scheme val="minor"/>
    </font>
    <font>
      <b/>
      <sz val="14"/>
      <color theme="1"/>
      <name val="Calibri"/>
      <family val="2"/>
      <charset val="161"/>
      <scheme val="minor"/>
    </font>
    <font>
      <b/>
      <u/>
      <sz val="14"/>
      <color theme="1"/>
      <name val="Calibri"/>
      <family val="2"/>
      <charset val="161"/>
      <scheme val="minor"/>
    </font>
    <font>
      <b/>
      <u/>
      <sz val="12"/>
      <color indexed="8"/>
      <name val="Calibri"/>
      <family val="2"/>
      <charset val="161"/>
      <scheme val="minor"/>
    </font>
    <font>
      <i/>
      <sz val="11"/>
      <color indexed="8"/>
      <name val="Calibri"/>
      <family val="2"/>
      <charset val="161"/>
      <scheme val="minor"/>
    </font>
    <font>
      <sz val="12"/>
      <color theme="3" tint="0.39997558519241921"/>
      <name val="Calibri"/>
      <family val="2"/>
      <charset val="161"/>
      <scheme val="minor"/>
    </font>
    <font>
      <b/>
      <sz val="9"/>
      <color indexed="81"/>
      <name val="Tahoma"/>
      <family val="2"/>
      <charset val="161"/>
    </font>
    <font>
      <i/>
      <sz val="11"/>
      <color rgb="FF000000"/>
      <name val="Calibri"/>
      <family val="2"/>
      <charset val="161"/>
    </font>
    <font>
      <i/>
      <sz val="10"/>
      <color rgb="FF000000"/>
      <name val="Calibri"/>
      <family val="2"/>
      <charset val="161"/>
    </font>
    <font>
      <sz val="11"/>
      <color theme="0"/>
      <name val="Calibri"/>
      <family val="2"/>
      <charset val="161"/>
    </font>
    <font>
      <b/>
      <i/>
      <sz val="11"/>
      <color rgb="FF000000"/>
      <name val="Calibri"/>
      <family val="2"/>
      <charset val="161"/>
    </font>
    <font>
      <sz val="12"/>
      <name val="Calibri"/>
      <family val="2"/>
      <charset val="161"/>
    </font>
    <font>
      <b/>
      <sz val="12"/>
      <name val="Calibri"/>
      <family val="2"/>
      <charset val="161"/>
    </font>
    <font>
      <u/>
      <sz val="11"/>
      <color theme="10"/>
      <name val="Calibri"/>
      <family val="2"/>
      <charset val="161"/>
    </font>
    <font>
      <b/>
      <sz val="16"/>
      <color theme="1"/>
      <name val="Calibri"/>
      <family val="2"/>
      <charset val="161"/>
      <scheme val="minor"/>
    </font>
    <font>
      <b/>
      <u/>
      <sz val="12"/>
      <color rgb="FF000000"/>
      <name val="Calibri"/>
      <family val="2"/>
      <charset val="161"/>
    </font>
    <font>
      <b/>
      <sz val="16"/>
      <name val="Calibri"/>
      <family val="2"/>
      <charset val="161"/>
      <scheme val="minor"/>
    </font>
    <font>
      <b/>
      <sz val="12"/>
      <color theme="1"/>
      <name val="Calibri"/>
      <family val="2"/>
      <scheme val="minor"/>
    </font>
    <font>
      <u/>
      <sz val="11"/>
      <color theme="10"/>
      <name val="Calibri"/>
      <family val="2"/>
      <scheme val="minor"/>
    </font>
    <font>
      <sz val="10"/>
      <name val="Arial"/>
      <family val="2"/>
      <charset val="161"/>
    </font>
    <font>
      <sz val="10"/>
      <name val="Arial"/>
      <family val="2"/>
    </font>
    <font>
      <b/>
      <u/>
      <sz val="12"/>
      <color theme="1"/>
      <name val="Calibri"/>
      <family val="2"/>
      <scheme val="minor"/>
    </font>
    <font>
      <b/>
      <i/>
      <sz val="12"/>
      <color theme="1"/>
      <name val="Calibri"/>
      <family val="2"/>
      <charset val="161"/>
      <scheme val="minor"/>
    </font>
    <font>
      <sz val="12"/>
      <color rgb="FF000000"/>
      <name val="Calibri"/>
      <family val="2"/>
      <charset val="161"/>
      <scheme val="minor"/>
    </font>
    <font>
      <b/>
      <i/>
      <sz val="10"/>
      <color theme="8"/>
      <name val="Calibri"/>
      <family val="2"/>
      <charset val="161"/>
    </font>
    <font>
      <b/>
      <sz val="12"/>
      <color theme="4" tint="-0.249977111117893"/>
      <name val="Calibri"/>
      <family val="2"/>
      <charset val="161"/>
      <scheme val="minor"/>
    </font>
    <font>
      <sz val="12"/>
      <color theme="4" tint="-0.249977111117893"/>
      <name val="Calibri"/>
      <family val="2"/>
      <charset val="161"/>
      <scheme val="minor"/>
    </font>
    <font>
      <sz val="12"/>
      <color theme="4" tint="-0.249977111117893"/>
      <name val="Calibri"/>
      <family val="2"/>
      <charset val="161"/>
    </font>
    <font>
      <b/>
      <sz val="12"/>
      <color theme="4" tint="-0.249977111117893"/>
      <name val="Calibri"/>
      <family val="2"/>
      <charset val="161"/>
    </font>
    <font>
      <b/>
      <sz val="14"/>
      <color theme="4" tint="-0.249977111117893"/>
      <name val="Calibri"/>
      <family val="2"/>
      <charset val="161"/>
      <scheme val="minor"/>
    </font>
    <font>
      <b/>
      <sz val="12"/>
      <color theme="0"/>
      <name val="Calibri"/>
      <family val="2"/>
      <scheme val="minor"/>
    </font>
    <font>
      <b/>
      <sz val="12"/>
      <name val="Calibri"/>
      <family val="2"/>
      <scheme val="minor"/>
    </font>
    <font>
      <i/>
      <sz val="12"/>
      <color theme="1"/>
      <name val="Calibri"/>
      <family val="2"/>
      <scheme val="minor"/>
    </font>
    <font>
      <b/>
      <sz val="14"/>
      <color rgb="FF002060"/>
      <name val="Calibri"/>
      <family val="2"/>
      <charset val="161"/>
      <scheme val="minor"/>
    </font>
    <font>
      <b/>
      <i/>
      <sz val="12"/>
      <color rgb="FF002060"/>
      <name val="Calibri"/>
      <family val="2"/>
      <charset val="161"/>
      <scheme val="minor"/>
    </font>
    <font>
      <i/>
      <sz val="12"/>
      <color rgb="FF002060"/>
      <name val="Calibri"/>
      <family val="2"/>
      <charset val="161"/>
      <scheme val="minor"/>
    </font>
    <font>
      <sz val="11"/>
      <color theme="0" tint="-0.34998626667073579"/>
      <name val="Calibri"/>
      <family val="2"/>
      <charset val="161"/>
      <scheme val="minor"/>
    </font>
    <font>
      <sz val="11"/>
      <color theme="0" tint="-0.34998626667073579"/>
      <name val="Calibri"/>
      <family val="2"/>
      <charset val="161"/>
    </font>
    <font>
      <sz val="12"/>
      <color theme="0" tint="-0.34998626667073579"/>
      <name val="Calibri"/>
      <family val="2"/>
      <charset val="161"/>
      <scheme val="minor"/>
    </font>
    <font>
      <sz val="12"/>
      <color theme="0" tint="-0.34998626667073579"/>
      <name val="Calibri"/>
      <family val="2"/>
      <charset val="161"/>
    </font>
    <font>
      <b/>
      <sz val="11"/>
      <color theme="0" tint="-0.34998626667073579"/>
      <name val="Calibri"/>
      <family val="2"/>
      <charset val="161"/>
      <scheme val="minor"/>
    </font>
    <font>
      <sz val="11"/>
      <color theme="0" tint="-0.34998626667073579"/>
      <name val="Calibri"/>
      <family val="2"/>
      <scheme val="minor"/>
    </font>
    <font>
      <sz val="11"/>
      <color theme="0" tint="-0.34998626667073579"/>
      <name val="Calibri"/>
      <family val="2"/>
    </font>
  </fonts>
  <fills count="32">
    <fill>
      <patternFill patternType="none"/>
    </fill>
    <fill>
      <patternFill patternType="gray125"/>
    </fill>
    <fill>
      <patternFill patternType="solid">
        <fgColor rgb="FFFF4B4B"/>
        <bgColor rgb="FFFF4B4B"/>
      </patternFill>
    </fill>
    <fill>
      <patternFill patternType="solid">
        <fgColor rgb="FF009900"/>
        <bgColor rgb="FF009900"/>
      </patternFill>
    </fill>
    <fill>
      <patternFill patternType="solid">
        <fgColor rgb="FFFFFFFF"/>
        <bgColor rgb="FFFFFFFF"/>
      </patternFill>
    </fill>
    <fill>
      <patternFill patternType="solid">
        <fgColor rgb="FF2F75B5"/>
        <bgColor rgb="FF2F75B5"/>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249977111117893"/>
        <bgColor rgb="FF203764"/>
      </patternFill>
    </fill>
    <fill>
      <patternFill patternType="solid">
        <fgColor rgb="FFFF0000"/>
        <bgColor indexed="64"/>
      </patternFill>
    </fill>
    <fill>
      <patternFill patternType="solid">
        <fgColor theme="0"/>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B0CA7C"/>
        <bgColor rgb="FFA9D08E"/>
      </patternFill>
    </fill>
    <fill>
      <patternFill patternType="solid">
        <fgColor rgb="FFB0CA7C"/>
        <bgColor indexed="64"/>
      </patternFill>
    </fill>
    <fill>
      <patternFill patternType="solid">
        <fgColor theme="9" tint="0.59996337778862885"/>
        <bgColor rgb="FFE2EFDA"/>
      </patternFill>
    </fill>
    <fill>
      <patternFill patternType="solid">
        <fgColor theme="0"/>
        <bgColor rgb="FFFFFFFF"/>
      </patternFill>
    </fill>
    <fill>
      <patternFill patternType="solid">
        <fgColor theme="9" tint="0.39994506668294322"/>
        <bgColor rgb="FFA9D08E"/>
      </patternFill>
    </fill>
    <fill>
      <patternFill patternType="solid">
        <fgColor theme="9" tint="0.39994506668294322"/>
        <bgColor auto="1"/>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rgb="FFE2EFDA"/>
        <bgColor rgb="FFE2EFDA"/>
      </patternFill>
    </fill>
    <fill>
      <patternFill patternType="solid">
        <fgColor theme="4" tint="0.59999389629810485"/>
        <bgColor rgb="FFD9D9D9"/>
      </patternFill>
    </fill>
    <fill>
      <patternFill patternType="solid">
        <fgColor theme="0" tint="-0.34998626667073579"/>
        <bgColor indexed="64"/>
      </patternFill>
    </fill>
    <fill>
      <patternFill patternType="solid">
        <fgColor theme="9" tint="0.79998168889431442"/>
        <bgColor rgb="FFE2EFDA"/>
      </patternFill>
    </fill>
    <fill>
      <patternFill patternType="solid">
        <fgColor theme="0"/>
        <bgColor rgb="FF203764"/>
      </patternFill>
    </fill>
    <fill>
      <patternFill patternType="solid">
        <fgColor theme="0"/>
        <bgColor rgb="FFE2EFDA"/>
      </patternFill>
    </fill>
    <fill>
      <patternFill patternType="solid">
        <fgColor theme="4" tint="0.59999389629810485"/>
        <bgColor rgb="FFE2EFDA"/>
      </patternFill>
    </fill>
    <fill>
      <patternFill patternType="solid">
        <fgColor theme="0"/>
        <bgColor rgb="FFD9D9D9"/>
      </patternFill>
    </fill>
    <fill>
      <patternFill patternType="solid">
        <fgColor theme="0"/>
        <bgColor rgb="FFA9D08E"/>
      </patternFill>
    </fill>
    <fill>
      <patternFill patternType="solid">
        <fgColor theme="0" tint="-0.34998626667073579"/>
        <bgColor rgb="FFFFFFFF"/>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A6A6A6"/>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top style="thin">
        <color rgb="FFA6A6A6"/>
      </top>
      <bottom/>
      <diagonal/>
    </border>
    <border>
      <left style="thin">
        <color indexed="64"/>
      </left>
      <right/>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style="thin">
        <color theme="0"/>
      </right>
      <top style="thin">
        <color rgb="FFA6A6A6"/>
      </top>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diagonal/>
    </border>
    <border>
      <left style="thin">
        <color theme="0"/>
      </left>
      <right/>
      <top style="thin">
        <color indexed="64"/>
      </top>
      <bottom/>
      <diagonal/>
    </border>
    <border>
      <left style="medium">
        <color indexed="64"/>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5" fillId="2" borderId="0" applyNumberFormat="0" applyBorder="0" applyAlignment="0" applyProtection="0"/>
    <xf numFmtId="0" fontId="6"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166"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9" fontId="4" fillId="0" borderId="0" applyFont="0" applyFill="0" applyBorder="0" applyAlignment="0" applyProtection="0"/>
    <xf numFmtId="0" fontId="16" fillId="0" borderId="0"/>
    <xf numFmtId="164" fontId="4" fillId="0" borderId="0" applyFont="0" applyFill="0" applyBorder="0" applyAlignment="0" applyProtection="0"/>
    <xf numFmtId="0" fontId="3" fillId="0" borderId="0"/>
    <xf numFmtId="9" fontId="3" fillId="0" borderId="0" applyFont="0" applyFill="0" applyBorder="0" applyAlignment="0" applyProtection="0"/>
    <xf numFmtId="0" fontId="47" fillId="0" borderId="0" applyNumberFormat="0" applyFill="0" applyBorder="0" applyAlignment="0" applyProtection="0"/>
    <xf numFmtId="0" fontId="52" fillId="0" borderId="0" applyNumberFormat="0" applyFill="0" applyBorder="0" applyAlignment="0" applyProtection="0"/>
    <xf numFmtId="0" fontId="53" fillId="0" borderId="0"/>
    <xf numFmtId="0" fontId="54" fillId="0" borderId="0">
      <alignment vertical="top"/>
    </xf>
    <xf numFmtId="0" fontId="2" fillId="0" borderId="0"/>
    <xf numFmtId="16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cellStyleXfs>
  <cellXfs count="484">
    <xf numFmtId="0" fontId="0" fillId="0" borderId="0" xfId="0"/>
    <xf numFmtId="0" fontId="0" fillId="4" borderId="0" xfId="8" applyFont="1" applyFill="1" applyAlignment="1" applyProtection="1">
      <protection hidden="1"/>
    </xf>
    <xf numFmtId="0" fontId="0" fillId="4" borderId="0" xfId="8" applyFont="1" applyFill="1" applyAlignment="1" applyProtection="1">
      <alignment horizontal="center"/>
      <protection hidden="1"/>
    </xf>
    <xf numFmtId="0" fontId="11" fillId="5" borderId="0" xfId="8" applyFont="1" applyFill="1" applyAlignment="1" applyProtection="1">
      <alignment horizontal="center"/>
      <protection hidden="1"/>
    </xf>
    <xf numFmtId="0" fontId="11" fillId="5" borderId="0" xfId="8" applyFont="1" applyFill="1" applyAlignment="1" applyProtection="1">
      <protection hidden="1"/>
    </xf>
    <xf numFmtId="0" fontId="0" fillId="0" borderId="0" xfId="8" applyFont="1" applyFill="1" applyAlignment="1" applyProtection="1">
      <protection hidden="1"/>
    </xf>
    <xf numFmtId="0" fontId="25" fillId="10" borderId="0" xfId="11" applyFont="1" applyFill="1" applyAlignment="1" applyProtection="1">
      <alignment horizontal="center" vertical="center"/>
      <protection hidden="1"/>
    </xf>
    <xf numFmtId="0" fontId="16" fillId="10" borderId="0" xfId="11" applyFill="1" applyAlignment="1" applyProtection="1">
      <alignment horizontal="center" vertical="center"/>
      <protection hidden="1"/>
    </xf>
    <xf numFmtId="0" fontId="25" fillId="0" borderId="0" xfId="11" applyFont="1" applyAlignment="1" applyProtection="1">
      <alignment horizontal="center" vertical="center"/>
      <protection hidden="1"/>
    </xf>
    <xf numFmtId="0" fontId="29" fillId="10" borderId="0" xfId="11" applyFont="1" applyFill="1" applyAlignment="1" applyProtection="1">
      <alignment horizontal="left" vertical="center" wrapText="1"/>
      <protection hidden="1"/>
    </xf>
    <xf numFmtId="0" fontId="0" fillId="10" borderId="0" xfId="0" applyFill="1" applyAlignment="1" applyProtection="1">
      <alignment horizontal="center"/>
      <protection hidden="1"/>
    </xf>
    <xf numFmtId="0" fontId="0" fillId="10" borderId="0" xfId="0" applyFill="1" applyBorder="1" applyProtection="1">
      <protection hidden="1"/>
    </xf>
    <xf numFmtId="0" fontId="8" fillId="4" borderId="0" xfId="8" applyFont="1" applyFill="1" applyBorder="1" applyAlignment="1" applyProtection="1">
      <alignment horizontal="left" vertical="center"/>
      <protection hidden="1"/>
    </xf>
    <xf numFmtId="0" fontId="12" fillId="4" borderId="0" xfId="8" applyFont="1" applyFill="1" applyAlignment="1" applyProtection="1">
      <alignment vertical="center" wrapText="1"/>
      <protection hidden="1"/>
    </xf>
    <xf numFmtId="0" fontId="7" fillId="4" borderId="0" xfId="8" applyFont="1" applyFill="1" applyAlignment="1" applyProtection="1">
      <alignment vertical="center" wrapText="1"/>
      <protection hidden="1"/>
    </xf>
    <xf numFmtId="0" fontId="7" fillId="4" borderId="0" xfId="8" applyFont="1" applyFill="1" applyAlignment="1" applyProtection="1">
      <alignment horizontal="center" vertical="center" wrapText="1"/>
      <protection hidden="1"/>
    </xf>
    <xf numFmtId="0" fontId="8" fillId="4" borderId="0" xfId="8" applyFont="1" applyFill="1" applyBorder="1" applyAlignment="1" applyProtection="1">
      <alignment horizontal="center" vertical="center"/>
      <protection hidden="1"/>
    </xf>
    <xf numFmtId="0" fontId="7" fillId="4" borderId="0" xfId="8" applyFont="1" applyFill="1" applyAlignment="1" applyProtection="1">
      <alignment horizontal="center" vertical="center"/>
      <protection hidden="1"/>
    </xf>
    <xf numFmtId="0" fontId="10" fillId="4" borderId="0" xfId="8" applyFont="1" applyFill="1" applyAlignment="1" applyProtection="1">
      <alignment vertical="center"/>
      <protection hidden="1"/>
    </xf>
    <xf numFmtId="0" fontId="0" fillId="4" borderId="0" xfId="8" applyFont="1" applyFill="1" applyAlignment="1" applyProtection="1">
      <alignment vertical="center"/>
      <protection hidden="1"/>
    </xf>
    <xf numFmtId="0" fontId="8" fillId="4" borderId="0" xfId="8" applyFont="1" applyFill="1" applyAlignment="1" applyProtection="1">
      <alignment vertical="center"/>
      <protection hidden="1"/>
    </xf>
    <xf numFmtId="0" fontId="8" fillId="4" borderId="0" xfId="8" applyFont="1" applyFill="1" applyAlignment="1" applyProtection="1">
      <alignment vertical="center" wrapText="1"/>
      <protection hidden="1"/>
    </xf>
    <xf numFmtId="0" fontId="19" fillId="10" borderId="0" xfId="0" applyFont="1" applyFill="1" applyBorder="1" applyAlignment="1" applyProtection="1">
      <alignment vertical="center" wrapText="1"/>
      <protection hidden="1"/>
    </xf>
    <xf numFmtId="0" fontId="0" fillId="10" borderId="0" xfId="8" applyFont="1" applyFill="1" applyAlignment="1" applyProtection="1">
      <protection hidden="1"/>
    </xf>
    <xf numFmtId="0" fontId="31"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8" applyFont="1" applyFill="1" applyAlignment="1" applyProtection="1">
      <alignment vertical="center"/>
      <protection hidden="1"/>
    </xf>
    <xf numFmtId="0" fontId="8" fillId="4" borderId="0" xfId="8" applyFont="1" applyFill="1" applyBorder="1" applyAlignment="1" applyProtection="1">
      <alignment vertical="center"/>
      <protection hidden="1"/>
    </xf>
    <xf numFmtId="0" fontId="16" fillId="10" borderId="0" xfId="11" applyFill="1" applyAlignment="1" applyProtection="1">
      <alignment vertical="center"/>
      <protection hidden="1"/>
    </xf>
    <xf numFmtId="9" fontId="0" fillId="4" borderId="0" xfId="10" applyFont="1" applyFill="1" applyAlignment="1" applyProtection="1">
      <alignment vertical="center"/>
      <protection hidden="1"/>
    </xf>
    <xf numFmtId="0" fontId="28" fillId="10" borderId="0" xfId="11" applyFont="1" applyFill="1" applyBorder="1" applyAlignment="1" applyProtection="1">
      <alignment horizontal="center" vertical="center"/>
      <protection hidden="1"/>
    </xf>
    <xf numFmtId="0" fontId="30" fillId="10" borderId="0" xfId="11" applyFont="1" applyFill="1" applyAlignment="1" applyProtection="1">
      <alignment vertical="center"/>
      <protection hidden="1"/>
    </xf>
    <xf numFmtId="0" fontId="10" fillId="4" borderId="0" xfId="8" applyFont="1" applyFill="1" applyAlignment="1" applyProtection="1">
      <alignment vertical="center" wrapText="1"/>
      <protection hidden="1"/>
    </xf>
    <xf numFmtId="0" fontId="0" fillId="4" borderId="0" xfId="8"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ont="1" applyProtection="1">
      <protection hidden="1"/>
    </xf>
    <xf numFmtId="0" fontId="0" fillId="10" borderId="0" xfId="0" applyFont="1" applyFill="1" applyProtection="1">
      <protection hidden="1"/>
    </xf>
    <xf numFmtId="0" fontId="18" fillId="10" borderId="0" xfId="0" applyFont="1" applyFill="1" applyAlignment="1" applyProtection="1">
      <alignment vertical="center" wrapText="1"/>
      <protection hidden="1"/>
    </xf>
    <xf numFmtId="0" fontId="36" fillId="10" borderId="0" xfId="0" applyFont="1" applyFill="1" applyAlignment="1" applyProtection="1">
      <alignment vertical="center"/>
      <protection hidden="1"/>
    </xf>
    <xf numFmtId="0" fontId="0" fillId="10" borderId="0" xfId="0" applyFont="1" applyFill="1" applyAlignment="1" applyProtection="1">
      <alignment horizontal="left" vertical="center"/>
      <protection hidden="1"/>
    </xf>
    <xf numFmtId="0" fontId="35" fillId="10" borderId="0" xfId="0" applyFont="1" applyFill="1" applyAlignment="1" applyProtection="1">
      <alignment horizontal="left" vertical="center"/>
      <protection hidden="1"/>
    </xf>
    <xf numFmtId="0" fontId="9" fillId="13" borderId="0" xfId="0" applyFont="1" applyFill="1" applyAlignment="1" applyProtection="1">
      <alignment horizontal="left" vertical="center" wrapText="1"/>
      <protection hidden="1"/>
    </xf>
    <xf numFmtId="0" fontId="36" fillId="10" borderId="0" xfId="0" applyFont="1" applyFill="1" applyAlignment="1" applyProtection="1">
      <alignment horizontal="left" vertical="center"/>
      <protection hidden="1"/>
    </xf>
    <xf numFmtId="0" fontId="35" fillId="10" borderId="0" xfId="0" applyFont="1" applyFill="1" applyProtection="1">
      <protection hidden="1"/>
    </xf>
    <xf numFmtId="0" fontId="23" fillId="10" borderId="0" xfId="0" applyFont="1" applyFill="1" applyProtection="1">
      <protection hidden="1"/>
    </xf>
    <xf numFmtId="0" fontId="22" fillId="10" borderId="0" xfId="0" applyFont="1" applyFill="1" applyAlignment="1" applyProtection="1">
      <alignment horizontal="justify"/>
      <protection hidden="1"/>
    </xf>
    <xf numFmtId="0" fontId="23" fillId="0" borderId="0" xfId="0" applyFont="1" applyProtection="1">
      <protection hidden="1"/>
    </xf>
    <xf numFmtId="0" fontId="38" fillId="0" borderId="0" xfId="0" applyFont="1" applyAlignment="1" applyProtection="1">
      <alignment horizontal="left" vertical="center"/>
      <protection hidden="1"/>
    </xf>
    <xf numFmtId="0" fontId="22" fillId="0" borderId="0" xfId="0" applyFont="1" applyFill="1" applyAlignment="1" applyProtection="1">
      <alignment horizontal="justify"/>
      <protection hidden="1"/>
    </xf>
    <xf numFmtId="0" fontId="19" fillId="10" borderId="0" xfId="0" applyFont="1" applyFill="1" applyAlignment="1" applyProtection="1">
      <alignment horizontal="center"/>
      <protection hidden="1"/>
    </xf>
    <xf numFmtId="0" fontId="0" fillId="0" borderId="0" xfId="0" applyFont="1" applyAlignment="1" applyProtection="1">
      <alignment vertical="center"/>
      <protection hidden="1"/>
    </xf>
    <xf numFmtId="0" fontId="0" fillId="10" borderId="0" xfId="0" applyFont="1" applyFill="1" applyAlignment="1" applyProtection="1">
      <alignment vertical="center"/>
      <protection hidden="1"/>
    </xf>
    <xf numFmtId="0" fontId="20" fillId="10" borderId="0" xfId="0" applyFont="1" applyFill="1" applyBorder="1" applyAlignment="1" applyProtection="1">
      <alignment horizontal="center" vertical="center"/>
      <protection hidden="1"/>
    </xf>
    <xf numFmtId="0" fontId="20" fillId="9" borderId="0" xfId="0" applyFont="1" applyFill="1" applyBorder="1" applyAlignment="1" applyProtection="1">
      <alignment horizontal="center"/>
      <protection hidden="1"/>
    </xf>
    <xf numFmtId="0" fontId="9" fillId="15" borderId="0" xfId="0" applyFont="1" applyFill="1" applyAlignment="1" applyProtection="1">
      <alignment horizontal="left" vertical="center" wrapText="1"/>
      <protection hidden="1"/>
    </xf>
    <xf numFmtId="0" fontId="39" fillId="0" borderId="0" xfId="0" applyFont="1" applyFill="1" applyAlignment="1" applyProtection="1">
      <alignment horizontal="center"/>
      <protection hidden="1"/>
    </xf>
    <xf numFmtId="14" fontId="0" fillId="4" borderId="0" xfId="8" applyNumberFormat="1" applyFont="1" applyFill="1" applyAlignment="1" applyProtection="1">
      <alignment horizontal="left" vertical="center"/>
      <protection hidden="1"/>
    </xf>
    <xf numFmtId="0" fontId="0" fillId="0" borderId="0" xfId="8" applyFont="1" applyFill="1" applyAlignment="1" applyProtection="1">
      <alignment horizontal="center"/>
      <protection hidden="1"/>
    </xf>
    <xf numFmtId="0" fontId="0" fillId="21" borderId="0" xfId="8" applyFont="1" applyFill="1" applyAlignment="1" applyProtection="1">
      <alignment horizontal="left" vertical="center"/>
      <protection hidden="1"/>
    </xf>
    <xf numFmtId="0" fontId="20" fillId="10" borderId="0" xfId="0" applyFont="1" applyFill="1" applyAlignment="1" applyProtection="1">
      <alignment horizontal="left" vertical="center"/>
      <protection hidden="1"/>
    </xf>
    <xf numFmtId="0" fontId="18" fillId="10" borderId="0" xfId="0" applyFont="1" applyFill="1" applyAlignment="1" applyProtection="1">
      <alignment horizontal="left" vertical="center"/>
      <protection hidden="1"/>
    </xf>
    <xf numFmtId="0" fontId="7" fillId="4" borderId="0" xfId="8" applyFont="1" applyFill="1" applyAlignment="1" applyProtection="1">
      <alignment vertical="center"/>
      <protection hidden="1"/>
    </xf>
    <xf numFmtId="0" fontId="8" fillId="4" borderId="0" xfId="8" applyFont="1" applyFill="1" applyAlignment="1" applyProtection="1">
      <protection hidden="1"/>
    </xf>
    <xf numFmtId="0" fontId="10" fillId="4" borderId="0" xfId="8" applyFont="1" applyFill="1" applyAlignment="1" applyProtection="1">
      <alignment horizontal="left" vertical="center" wrapText="1"/>
      <protection hidden="1"/>
    </xf>
    <xf numFmtId="9" fontId="0" fillId="4" borderId="0" xfId="10" applyFont="1" applyFill="1" applyProtection="1">
      <protection hidden="1"/>
    </xf>
    <xf numFmtId="165" fontId="0" fillId="4" borderId="0" xfId="8" applyNumberFormat="1" applyFont="1" applyFill="1" applyAlignment="1" applyProtection="1">
      <protection hidden="1"/>
    </xf>
    <xf numFmtId="0" fontId="0" fillId="4" borderId="0" xfId="8" applyFont="1" applyFill="1" applyBorder="1" applyAlignment="1" applyProtection="1">
      <protection hidden="1"/>
    </xf>
    <xf numFmtId="0" fontId="7" fillId="4" borderId="0" xfId="8" applyFont="1" applyFill="1" applyBorder="1" applyAlignment="1" applyProtection="1">
      <alignment horizontal="center" vertical="center" wrapText="1"/>
      <protection hidden="1"/>
    </xf>
    <xf numFmtId="0" fontId="0" fillId="4" borderId="0" xfId="8" applyFont="1" applyFill="1" applyBorder="1" applyAlignment="1" applyProtection="1">
      <alignment horizontal="center"/>
      <protection hidden="1"/>
    </xf>
    <xf numFmtId="0" fontId="8" fillId="4" borderId="0" xfId="8" applyFont="1" applyFill="1" applyBorder="1" applyAlignment="1" applyProtection="1">
      <alignment vertical="top" wrapText="1"/>
      <protection hidden="1"/>
    </xf>
    <xf numFmtId="0" fontId="10" fillId="4" borderId="0" xfId="8" applyFont="1" applyFill="1" applyAlignment="1" applyProtection="1">
      <protection hidden="1"/>
    </xf>
    <xf numFmtId="0" fontId="5" fillId="4" borderId="0" xfId="8" applyFont="1" applyFill="1" applyAlignment="1" applyProtection="1">
      <alignment horizontal="center" vertical="center" wrapText="1"/>
      <protection hidden="1"/>
    </xf>
    <xf numFmtId="0" fontId="7" fillId="4" borderId="9" xfId="8" applyFont="1" applyFill="1" applyBorder="1" applyAlignment="1" applyProtection="1">
      <alignment horizontal="center" vertical="center"/>
      <protection hidden="1"/>
    </xf>
    <xf numFmtId="0" fontId="8" fillId="4" borderId="0" xfId="7" applyNumberFormat="1" applyFont="1" applyFill="1" applyBorder="1" applyAlignment="1" applyProtection="1">
      <alignment horizontal="center" vertical="center" textRotation="255"/>
      <protection hidden="1"/>
    </xf>
    <xf numFmtId="0" fontId="15" fillId="10" borderId="0" xfId="0" applyFont="1" applyFill="1" applyBorder="1" applyAlignment="1" applyProtection="1">
      <alignment vertical="center" wrapText="1"/>
      <protection hidden="1"/>
    </xf>
    <xf numFmtId="0" fontId="15" fillId="10" borderId="0" xfId="0" applyFont="1" applyFill="1" applyBorder="1" applyAlignment="1" applyProtection="1">
      <alignment horizontal="center" vertical="center" wrapText="1"/>
      <protection hidden="1"/>
    </xf>
    <xf numFmtId="0" fontId="0" fillId="4" borderId="0" xfId="0" applyFill="1" applyProtection="1">
      <protection hidden="1"/>
    </xf>
    <xf numFmtId="0" fontId="5" fillId="4" borderId="0" xfId="8" applyFont="1" applyFill="1" applyBorder="1" applyAlignment="1" applyProtection="1">
      <alignment horizontal="center" vertical="center" wrapText="1"/>
      <protection hidden="1"/>
    </xf>
    <xf numFmtId="0" fontId="7" fillId="0" borderId="0" xfId="8" applyFont="1" applyFill="1" applyBorder="1" applyAlignment="1" applyProtection="1">
      <alignment horizontal="center" vertical="center" wrapText="1"/>
      <protection hidden="1"/>
    </xf>
    <xf numFmtId="168" fontId="19" fillId="20" borderId="17" xfId="12" applyNumberFormat="1" applyFont="1" applyFill="1" applyBorder="1" applyAlignment="1" applyProtection="1">
      <alignment horizontal="center" vertical="center"/>
      <protection hidden="1"/>
    </xf>
    <xf numFmtId="0" fontId="34" fillId="10" borderId="0" xfId="0" applyFont="1" applyFill="1" applyAlignment="1" applyProtection="1">
      <alignment vertical="center" wrapText="1"/>
      <protection hidden="1"/>
    </xf>
    <xf numFmtId="0" fontId="34" fillId="10" borderId="0" xfId="0" applyFont="1" applyFill="1" applyAlignment="1" applyProtection="1">
      <alignment vertical="center"/>
      <protection hidden="1"/>
    </xf>
    <xf numFmtId="0" fontId="0" fillId="24" borderId="0" xfId="0" applyFont="1" applyFill="1" applyAlignment="1" applyProtection="1">
      <alignment vertical="center"/>
      <protection hidden="1"/>
    </xf>
    <xf numFmtId="0" fontId="35" fillId="10" borderId="0" xfId="0" applyFont="1" applyFill="1" applyAlignment="1" applyProtection="1">
      <alignment vertical="center" wrapText="1"/>
      <protection hidden="1"/>
    </xf>
    <xf numFmtId="0" fontId="0" fillId="10" borderId="0" xfId="0" applyFill="1" applyBorder="1" applyAlignment="1" applyProtection="1">
      <alignment vertical="center"/>
      <protection hidden="1"/>
    </xf>
    <xf numFmtId="0" fontId="20" fillId="10" borderId="0" xfId="0" applyFont="1" applyFill="1" applyAlignment="1" applyProtection="1">
      <alignment horizontal="right" vertical="center"/>
      <protection hidden="1"/>
    </xf>
    <xf numFmtId="0" fontId="19" fillId="10" borderId="0" xfId="0" applyFont="1" applyFill="1" applyAlignment="1" applyProtection="1">
      <alignment vertical="center" wrapText="1"/>
      <protection hidden="1"/>
    </xf>
    <xf numFmtId="0" fontId="20" fillId="10" borderId="0" xfId="0" applyFont="1" applyFill="1" applyAlignment="1" applyProtection="1">
      <alignment horizontal="right" vertical="center" wrapText="1"/>
      <protection hidden="1"/>
    </xf>
    <xf numFmtId="14" fontId="19" fillId="19" borderId="3" xfId="12" applyNumberFormat="1" applyFont="1" applyFill="1" applyBorder="1" applyAlignment="1" applyProtection="1">
      <alignment horizontal="right" vertical="center" indent="1"/>
      <protection locked="0"/>
    </xf>
    <xf numFmtId="14" fontId="19" fillId="14" borderId="3" xfId="0" applyNumberFormat="1" applyFont="1" applyFill="1" applyBorder="1" applyAlignment="1" applyProtection="1">
      <alignment horizontal="right" vertical="center" wrapText="1" indent="1"/>
      <protection locked="0"/>
    </xf>
    <xf numFmtId="0" fontId="19" fillId="19" borderId="3" xfId="12" applyNumberFormat="1" applyFont="1" applyFill="1" applyBorder="1" applyAlignment="1" applyProtection="1">
      <alignment horizontal="right" vertical="center" indent="1"/>
      <protection locked="0"/>
    </xf>
    <xf numFmtId="168" fontId="19" fillId="20" borderId="3" xfId="12" applyNumberFormat="1" applyFont="1" applyFill="1" applyBorder="1" applyAlignment="1" applyProtection="1">
      <alignment horizontal="center" vertical="center"/>
      <protection hidden="1"/>
    </xf>
    <xf numFmtId="0" fontId="20" fillId="0" borderId="15" xfId="0" applyFont="1" applyFill="1" applyBorder="1" applyAlignment="1" applyProtection="1">
      <alignment horizontal="center"/>
      <protection hidden="1"/>
    </xf>
    <xf numFmtId="0" fontId="19" fillId="10" borderId="13" xfId="0" applyFont="1" applyFill="1" applyBorder="1" applyAlignment="1" applyProtection="1">
      <alignment horizontal="center"/>
      <protection hidden="1"/>
    </xf>
    <xf numFmtId="0" fontId="19" fillId="10" borderId="16" xfId="0" applyFont="1" applyFill="1" applyBorder="1" applyAlignment="1" applyProtection="1">
      <alignment horizontal="center"/>
      <protection hidden="1"/>
    </xf>
    <xf numFmtId="0" fontId="8" fillId="10" borderId="0" xfId="8" applyFont="1" applyFill="1" applyBorder="1" applyAlignment="1" applyProtection="1">
      <alignment vertical="center"/>
      <protection hidden="1"/>
    </xf>
    <xf numFmtId="0" fontId="12" fillId="10" borderId="0" xfId="8" applyFont="1" applyFill="1" applyBorder="1" applyAlignment="1" applyProtection="1">
      <alignment vertical="center" wrapText="1"/>
      <protection hidden="1"/>
    </xf>
    <xf numFmtId="0" fontId="7" fillId="10" borderId="0" xfId="8" applyFont="1" applyFill="1" applyBorder="1" applyAlignment="1" applyProtection="1">
      <alignment vertical="center" wrapText="1"/>
      <protection hidden="1"/>
    </xf>
    <xf numFmtId="0" fontId="8" fillId="10" borderId="0" xfId="8" applyFont="1" applyFill="1" applyBorder="1" applyAlignment="1" applyProtection="1">
      <alignment horizontal="justify" vertical="center" wrapText="1"/>
      <protection hidden="1"/>
    </xf>
    <xf numFmtId="0" fontId="8" fillId="16" borderId="0" xfId="8" applyFont="1" applyFill="1" applyBorder="1" applyAlignment="1" applyProtection="1">
      <alignment vertical="center"/>
      <protection hidden="1"/>
    </xf>
    <xf numFmtId="0" fontId="8" fillId="16" borderId="0" xfId="8" applyFont="1" applyFill="1" applyBorder="1" applyAlignment="1" applyProtection="1">
      <alignment horizontal="center" vertical="center"/>
      <protection hidden="1"/>
    </xf>
    <xf numFmtId="0" fontId="0" fillId="16" borderId="0" xfId="8" applyFont="1" applyFill="1" applyBorder="1" applyAlignment="1" applyProtection="1">
      <alignment vertical="center"/>
      <protection hidden="1"/>
    </xf>
    <xf numFmtId="0" fontId="7" fillId="10" borderId="0" xfId="8" applyFont="1" applyFill="1" applyAlignment="1" applyProtection="1">
      <alignment vertical="center" wrapText="1"/>
      <protection hidden="1"/>
    </xf>
    <xf numFmtId="0" fontId="7" fillId="16" borderId="0" xfId="8" applyFont="1" applyFill="1" applyAlignment="1" applyProtection="1">
      <alignment vertical="center" wrapText="1"/>
      <protection hidden="1"/>
    </xf>
    <xf numFmtId="0" fontId="7" fillId="16" borderId="0" xfId="8" applyFont="1" applyFill="1" applyBorder="1" applyAlignment="1" applyProtection="1">
      <alignment vertical="center" wrapText="1"/>
      <protection hidden="1"/>
    </xf>
    <xf numFmtId="0" fontId="12" fillId="16" borderId="0" xfId="8" applyFont="1" applyFill="1" applyAlignment="1" applyProtection="1">
      <alignment vertical="center" wrapText="1"/>
      <protection hidden="1"/>
    </xf>
    <xf numFmtId="0" fontId="12" fillId="10" borderId="0" xfId="8" applyFont="1" applyFill="1" applyAlignment="1" applyProtection="1">
      <alignment vertical="center" wrapText="1"/>
      <protection hidden="1"/>
    </xf>
    <xf numFmtId="0" fontId="7" fillId="16" borderId="0" xfId="8" applyFont="1" applyFill="1" applyAlignment="1" applyProtection="1">
      <alignment horizontal="center" vertical="center" wrapText="1"/>
      <protection hidden="1"/>
    </xf>
    <xf numFmtId="0" fontId="8" fillId="10" borderId="0" xfId="8" applyFont="1" applyFill="1" applyAlignment="1" applyProtection="1">
      <alignment vertical="center"/>
      <protection hidden="1"/>
    </xf>
    <xf numFmtId="0" fontId="8" fillId="10" borderId="0" xfId="8" applyFont="1" applyFill="1" applyAlignment="1" applyProtection="1">
      <alignment horizontal="left" vertical="center"/>
      <protection hidden="1"/>
    </xf>
    <xf numFmtId="0" fontId="7" fillId="10" borderId="0" xfId="8" applyFont="1" applyFill="1" applyBorder="1" applyAlignment="1" applyProtection="1">
      <alignment horizontal="center" vertical="center" wrapText="1"/>
      <protection hidden="1"/>
    </xf>
    <xf numFmtId="0" fontId="12" fillId="16" borderId="7" xfId="8" applyFont="1" applyFill="1" applyBorder="1" applyAlignment="1" applyProtection="1">
      <alignment vertical="center" wrapText="1"/>
      <protection hidden="1"/>
    </xf>
    <xf numFmtId="0" fontId="12" fillId="16" borderId="8" xfId="8" applyFont="1" applyFill="1" applyBorder="1" applyAlignment="1" applyProtection="1">
      <alignment vertical="center" wrapText="1"/>
      <protection hidden="1"/>
    </xf>
    <xf numFmtId="0" fontId="8" fillId="16" borderId="9" xfId="8" applyFont="1" applyFill="1" applyBorder="1" applyAlignment="1" applyProtection="1">
      <alignment horizontal="center" vertical="center"/>
      <protection hidden="1"/>
    </xf>
    <xf numFmtId="0" fontId="7" fillId="16" borderId="7" xfId="8" applyFont="1" applyFill="1" applyBorder="1" applyAlignment="1" applyProtection="1">
      <alignment vertical="center" wrapText="1"/>
      <protection hidden="1"/>
    </xf>
    <xf numFmtId="0" fontId="7" fillId="16" borderId="8" xfId="8" applyFont="1" applyFill="1" applyBorder="1" applyAlignment="1" applyProtection="1">
      <alignment vertical="center" wrapText="1"/>
      <protection hidden="1"/>
    </xf>
    <xf numFmtId="0" fontId="7" fillId="16" borderId="7" xfId="8" applyFont="1" applyFill="1" applyBorder="1" applyAlignment="1" applyProtection="1">
      <alignment horizontal="center" vertical="center"/>
      <protection hidden="1"/>
    </xf>
    <xf numFmtId="0" fontId="8" fillId="10" borderId="8" xfId="8" applyFont="1" applyFill="1" applyBorder="1" applyAlignment="1" applyProtection="1">
      <alignment horizontal="center" vertical="center"/>
      <protection hidden="1"/>
    </xf>
    <xf numFmtId="0" fontId="8" fillId="16" borderId="7" xfId="8" applyFont="1" applyFill="1" applyBorder="1" applyAlignment="1" applyProtection="1">
      <alignment horizontal="center" vertical="center"/>
      <protection hidden="1"/>
    </xf>
    <xf numFmtId="0" fontId="7" fillId="16" borderId="7" xfId="8" applyFont="1" applyFill="1" applyBorder="1" applyAlignment="1" applyProtection="1">
      <alignment horizontal="center" vertical="center" wrapText="1"/>
      <protection hidden="1"/>
    </xf>
    <xf numFmtId="0" fontId="8" fillId="10" borderId="2" xfId="8" applyFont="1" applyFill="1" applyBorder="1" applyAlignment="1" applyProtection="1">
      <alignment horizontal="left" vertical="center" wrapText="1"/>
      <protection hidden="1"/>
    </xf>
    <xf numFmtId="0" fontId="8" fillId="10" borderId="10" xfId="8" applyFont="1" applyFill="1" applyBorder="1" applyAlignment="1" applyProtection="1">
      <alignment horizontal="left" vertical="center" wrapText="1"/>
      <protection hidden="1"/>
    </xf>
    <xf numFmtId="0" fontId="45" fillId="10" borderId="2" xfId="8" applyFont="1" applyFill="1" applyBorder="1" applyAlignment="1" applyProtection="1">
      <alignment horizontal="left" vertical="center" wrapText="1"/>
      <protection hidden="1"/>
    </xf>
    <xf numFmtId="0" fontId="45" fillId="10" borderId="10" xfId="8" applyFont="1" applyFill="1" applyBorder="1" applyAlignment="1" applyProtection="1">
      <alignment horizontal="left" vertical="center" wrapText="1"/>
      <protection hidden="1"/>
    </xf>
    <xf numFmtId="0" fontId="8" fillId="16" borderId="19" xfId="8" applyFont="1" applyFill="1" applyBorder="1" applyAlignment="1" applyProtection="1">
      <alignment horizontal="center" vertical="center"/>
      <protection hidden="1"/>
    </xf>
    <xf numFmtId="0" fontId="33" fillId="12" borderId="4" xfId="0" applyFont="1" applyFill="1" applyBorder="1" applyAlignment="1" applyProtection="1">
      <alignment horizontal="left" vertical="center" wrapText="1"/>
      <protection hidden="1"/>
    </xf>
    <xf numFmtId="0" fontId="33" fillId="12" borderId="5" xfId="0" applyFont="1" applyFill="1" applyBorder="1" applyAlignment="1" applyProtection="1">
      <alignment horizontal="left" vertical="center"/>
      <protection hidden="1"/>
    </xf>
    <xf numFmtId="0" fontId="33" fillId="12" borderId="6" xfId="0" applyFont="1" applyFill="1" applyBorder="1" applyAlignment="1" applyProtection="1">
      <alignment horizontal="left" vertical="center"/>
      <protection hidden="1"/>
    </xf>
    <xf numFmtId="0" fontId="0" fillId="10" borderId="7" xfId="0" applyFont="1" applyFill="1" applyBorder="1" applyAlignment="1" applyProtection="1">
      <alignment vertical="center" wrapText="1"/>
      <protection hidden="1"/>
    </xf>
    <xf numFmtId="0" fontId="0" fillId="10" borderId="8" xfId="0" applyFill="1" applyBorder="1" applyAlignment="1" applyProtection="1">
      <alignment vertical="center"/>
      <protection hidden="1"/>
    </xf>
    <xf numFmtId="0" fontId="0" fillId="10" borderId="9" xfId="0" applyFont="1" applyFill="1" applyBorder="1" applyAlignment="1" applyProtection="1">
      <alignment vertical="center" wrapText="1"/>
      <protection hidden="1"/>
    </xf>
    <xf numFmtId="0" fontId="0" fillId="10" borderId="2" xfId="0" applyFill="1" applyBorder="1" applyAlignment="1" applyProtection="1">
      <alignment vertical="center"/>
      <protection hidden="1"/>
    </xf>
    <xf numFmtId="0" fontId="0" fillId="10" borderId="10" xfId="0" applyFill="1" applyBorder="1" applyAlignment="1" applyProtection="1">
      <alignment vertical="center"/>
      <protection hidden="1"/>
    </xf>
    <xf numFmtId="0" fontId="12" fillId="4" borderId="7" xfId="8" applyFont="1" applyFill="1" applyBorder="1" applyAlignment="1" applyProtection="1">
      <alignment vertical="center" wrapText="1"/>
      <protection hidden="1"/>
    </xf>
    <xf numFmtId="0" fontId="8" fillId="4" borderId="9" xfId="8" applyFont="1" applyFill="1" applyBorder="1" applyAlignment="1" applyProtection="1">
      <alignment horizontal="center" vertical="center"/>
      <protection hidden="1"/>
    </xf>
    <xf numFmtId="0" fontId="5" fillId="4" borderId="0" xfId="8" applyFont="1" applyFill="1" applyBorder="1" applyAlignment="1" applyProtection="1">
      <alignment vertical="center" wrapText="1"/>
      <protection hidden="1"/>
    </xf>
    <xf numFmtId="14" fontId="7" fillId="4" borderId="0" xfId="8" applyNumberFormat="1" applyFont="1" applyFill="1" applyBorder="1" applyAlignment="1" applyProtection="1">
      <alignment horizontal="center" vertical="center"/>
      <protection hidden="1"/>
    </xf>
    <xf numFmtId="10" fontId="7" fillId="4" borderId="0" xfId="10" applyNumberFormat="1" applyFont="1" applyFill="1" applyBorder="1" applyAlignment="1" applyProtection="1">
      <alignment horizontal="center" vertical="center" wrapText="1"/>
      <protection hidden="1"/>
    </xf>
    <xf numFmtId="0" fontId="0" fillId="4" borderId="22" xfId="8" applyFont="1" applyFill="1" applyBorder="1" applyAlignment="1" applyProtection="1">
      <protection hidden="1"/>
    </xf>
    <xf numFmtId="0" fontId="8" fillId="4" borderId="0" xfId="8" applyFont="1" applyFill="1" applyBorder="1" applyAlignment="1" applyProtection="1">
      <protection hidden="1"/>
    </xf>
    <xf numFmtId="0" fontId="42" fillId="4" borderId="0" xfId="8" applyFont="1" applyFill="1" applyBorder="1" applyAlignment="1" applyProtection="1">
      <alignment horizontal="left" vertical="center" wrapText="1"/>
      <protection hidden="1"/>
    </xf>
    <xf numFmtId="0" fontId="42" fillId="4" borderId="0" xfId="8" applyFont="1" applyFill="1" applyBorder="1" applyAlignment="1" applyProtection="1">
      <alignment vertical="top" wrapText="1"/>
      <protection hidden="1"/>
    </xf>
    <xf numFmtId="0" fontId="42" fillId="4" borderId="0" xfId="8" applyFont="1" applyFill="1" applyBorder="1" applyAlignment="1" applyProtection="1">
      <alignment horizontal="left" vertical="top" wrapText="1"/>
      <protection hidden="1"/>
    </xf>
    <xf numFmtId="0" fontId="42" fillId="4" borderId="0" xfId="8" applyFont="1" applyFill="1" applyBorder="1" applyAlignment="1" applyProtection="1">
      <protection hidden="1"/>
    </xf>
    <xf numFmtId="0" fontId="0" fillId="4" borderId="23" xfId="8" applyFont="1" applyFill="1" applyBorder="1" applyAlignment="1" applyProtection="1">
      <protection hidden="1"/>
    </xf>
    <xf numFmtId="0" fontId="7" fillId="4" borderId="21" xfId="8" applyFont="1" applyFill="1" applyBorder="1" applyAlignment="1" applyProtection="1">
      <alignment horizontal="left" vertical="center" wrapText="1"/>
      <protection hidden="1"/>
    </xf>
    <xf numFmtId="14" fontId="7" fillId="4" borderId="0" xfId="8" applyNumberFormat="1" applyFont="1" applyFill="1" applyBorder="1" applyAlignment="1" applyProtection="1">
      <alignment horizontal="center" vertical="center" wrapText="1"/>
      <protection hidden="1"/>
    </xf>
    <xf numFmtId="0" fontId="0" fillId="4" borderId="20" xfId="8" applyFont="1" applyFill="1" applyBorder="1" applyAlignment="1" applyProtection="1">
      <protection hidden="1"/>
    </xf>
    <xf numFmtId="0" fontId="7" fillId="4" borderId="5" xfId="8" applyFont="1" applyFill="1" applyBorder="1" applyAlignment="1" applyProtection="1">
      <alignment vertical="center" wrapText="1"/>
      <protection hidden="1"/>
    </xf>
    <xf numFmtId="0" fontId="0" fillId="4" borderId="6" xfId="8" applyFont="1" applyFill="1" applyBorder="1" applyAlignment="1" applyProtection="1">
      <protection hidden="1"/>
    </xf>
    <xf numFmtId="0" fontId="0" fillId="4" borderId="8" xfId="8" applyFont="1" applyFill="1" applyBorder="1" applyAlignment="1" applyProtection="1">
      <protection hidden="1"/>
    </xf>
    <xf numFmtId="0" fontId="7" fillId="4" borderId="7" xfId="8" applyFont="1" applyFill="1" applyBorder="1" applyAlignment="1" applyProtection="1">
      <alignment horizontal="center" vertical="center" wrapText="1"/>
      <protection hidden="1"/>
    </xf>
    <xf numFmtId="0" fontId="0" fillId="4" borderId="7" xfId="8" applyFont="1" applyFill="1" applyBorder="1" applyAlignment="1" applyProtection="1">
      <protection hidden="1"/>
    </xf>
    <xf numFmtId="166" fontId="0" fillId="4" borderId="8" xfId="8" applyNumberFormat="1" applyFont="1" applyFill="1" applyBorder="1" applyAlignment="1" applyProtection="1">
      <protection hidden="1"/>
    </xf>
    <xf numFmtId="0" fontId="0" fillId="4" borderId="9" xfId="8" applyFont="1" applyFill="1" applyBorder="1" applyAlignment="1" applyProtection="1">
      <protection hidden="1"/>
    </xf>
    <xf numFmtId="0" fontId="8" fillId="4" borderId="2" xfId="8" applyFont="1" applyFill="1" applyBorder="1" applyAlignment="1" applyProtection="1">
      <protection hidden="1"/>
    </xf>
    <xf numFmtId="0" fontId="0" fillId="4" borderId="2" xfId="8" applyFont="1" applyFill="1" applyBorder="1" applyAlignment="1" applyProtection="1">
      <protection hidden="1"/>
    </xf>
    <xf numFmtId="0" fontId="0" fillId="4" borderId="10" xfId="8" applyFont="1" applyFill="1" applyBorder="1" applyAlignment="1" applyProtection="1">
      <protection hidden="1"/>
    </xf>
    <xf numFmtId="0" fontId="8" fillId="4" borderId="26" xfId="8" applyFont="1" applyFill="1" applyBorder="1" applyAlignment="1" applyProtection="1">
      <protection hidden="1"/>
    </xf>
    <xf numFmtId="0" fontId="14" fillId="26" borderId="0" xfId="8" applyFont="1" applyFill="1" applyBorder="1" applyAlignment="1" applyProtection="1">
      <protection hidden="1"/>
    </xf>
    <xf numFmtId="0" fontId="0" fillId="16" borderId="0" xfId="8" applyFont="1" applyFill="1" applyAlignment="1" applyProtection="1">
      <protection hidden="1"/>
    </xf>
    <xf numFmtId="0" fontId="0" fillId="10" borderId="0" xfId="0" applyFill="1" applyProtection="1">
      <protection hidden="1"/>
    </xf>
    <xf numFmtId="0" fontId="19" fillId="19" borderId="3" xfId="12" applyNumberFormat="1" applyFont="1" applyFill="1" applyBorder="1" applyAlignment="1" applyProtection="1">
      <alignment horizontal="left" vertical="center" indent="1"/>
      <protection locked="0"/>
    </xf>
    <xf numFmtId="3" fontId="8" fillId="22" borderId="13" xfId="8" applyNumberFormat="1" applyFont="1" applyFill="1" applyBorder="1" applyAlignment="1" applyProtection="1">
      <alignment horizontal="right" vertical="center" wrapText="1" indent="1"/>
      <protection locked="0"/>
    </xf>
    <xf numFmtId="3" fontId="8" fillId="22" borderId="16" xfId="8" applyNumberFormat="1" applyFont="1" applyFill="1" applyBorder="1" applyAlignment="1" applyProtection="1">
      <alignment horizontal="right" vertical="center" wrapText="1" indent="1"/>
      <protection locked="0"/>
    </xf>
    <xf numFmtId="3" fontId="20" fillId="20" borderId="15" xfId="12" applyNumberFormat="1" applyFont="1" applyFill="1" applyBorder="1" applyAlignment="1" applyProtection="1">
      <alignment horizontal="right" vertical="center" indent="1"/>
      <protection hidden="1"/>
    </xf>
    <xf numFmtId="0" fontId="8" fillId="17" borderId="0" xfId="8" applyFont="1" applyFill="1" applyBorder="1" applyAlignment="1" applyProtection="1">
      <alignment horizontal="left" vertical="center" wrapText="1" indent="1"/>
      <protection locked="0"/>
    </xf>
    <xf numFmtId="0" fontId="8" fillId="17" borderId="14" xfId="8" applyFont="1" applyFill="1" applyBorder="1" applyAlignment="1" applyProtection="1">
      <alignment horizontal="left" vertical="center" wrapText="1" indent="1"/>
      <protection locked="0"/>
    </xf>
    <xf numFmtId="3" fontId="8" fillId="25" borderId="1" xfId="8" applyNumberFormat="1" applyFont="1" applyFill="1" applyBorder="1" applyAlignment="1" applyProtection="1">
      <alignment horizontal="left" vertical="center" wrapText="1" indent="1"/>
      <protection locked="0"/>
    </xf>
    <xf numFmtId="3" fontId="8" fillId="25" borderId="1" xfId="7" applyNumberFormat="1" applyFont="1" applyFill="1" applyBorder="1" applyAlignment="1" applyProtection="1">
      <alignment horizontal="left" vertical="center" indent="1"/>
      <protection locked="0"/>
    </xf>
    <xf numFmtId="0" fontId="8" fillId="18" borderId="3" xfId="8" applyFont="1" applyFill="1" applyBorder="1" applyAlignment="1" applyProtection="1">
      <alignment horizontal="center" vertical="center" wrapText="1"/>
      <protection locked="0"/>
    </xf>
    <xf numFmtId="0" fontId="8" fillId="17" borderId="3" xfId="8" applyFont="1" applyFill="1" applyBorder="1" applyAlignment="1" applyProtection="1">
      <alignment horizontal="center" vertical="center" wrapText="1"/>
      <protection locked="0"/>
    </xf>
    <xf numFmtId="3" fontId="0" fillId="19" borderId="3" xfId="12" applyNumberFormat="1" applyFont="1" applyFill="1" applyBorder="1" applyAlignment="1" applyProtection="1">
      <alignment horizontal="center" vertical="center"/>
      <protection locked="0"/>
    </xf>
    <xf numFmtId="171" fontId="8" fillId="22" borderId="1" xfId="7" applyNumberFormat="1" applyFont="1" applyFill="1" applyBorder="1" applyAlignment="1" applyProtection="1">
      <alignment horizontal="right" vertical="center" indent="1"/>
      <protection locked="0"/>
    </xf>
    <xf numFmtId="171" fontId="7" fillId="4" borderId="0" xfId="8" applyNumberFormat="1" applyFont="1" applyFill="1" applyBorder="1" applyAlignment="1" applyProtection="1">
      <alignment horizontal="right" vertical="center" wrapText="1" indent="1"/>
      <protection hidden="1"/>
    </xf>
    <xf numFmtId="171" fontId="0" fillId="4" borderId="0" xfId="8" applyNumberFormat="1" applyFont="1" applyFill="1" applyBorder="1" applyAlignment="1" applyProtection="1">
      <alignment horizontal="right" vertical="center" indent="1"/>
      <protection hidden="1"/>
    </xf>
    <xf numFmtId="171" fontId="8" fillId="23" borderId="1" xfId="7" applyNumberFormat="1" applyFont="1" applyFill="1" applyBorder="1" applyAlignment="1" applyProtection="1">
      <alignment horizontal="right" vertical="center" indent="1"/>
      <protection hidden="1"/>
    </xf>
    <xf numFmtId="171" fontId="8" fillId="4" borderId="0" xfId="7" applyNumberFormat="1" applyFont="1" applyFill="1" applyBorder="1" applyAlignment="1" applyProtection="1">
      <alignment horizontal="right" vertical="center" indent="1"/>
      <protection hidden="1"/>
    </xf>
    <xf numFmtId="171" fontId="0" fillId="4" borderId="0" xfId="8" applyNumberFormat="1" applyFont="1" applyFill="1" applyBorder="1" applyAlignment="1" applyProtection="1">
      <alignment horizontal="right" indent="1"/>
      <protection hidden="1"/>
    </xf>
    <xf numFmtId="171" fontId="0" fillId="4" borderId="0" xfId="10" applyNumberFormat="1" applyFont="1" applyFill="1" applyBorder="1" applyAlignment="1" applyProtection="1">
      <alignment horizontal="right" indent="1"/>
      <protection hidden="1"/>
    </xf>
    <xf numFmtId="0" fontId="8" fillId="4" borderId="0" xfId="8" applyFont="1" applyFill="1" applyAlignment="1" applyProtection="1">
      <alignment horizontal="left" vertical="center" wrapText="1"/>
      <protection hidden="1"/>
    </xf>
    <xf numFmtId="0" fontId="7" fillId="4" borderId="28" xfId="8" applyFont="1" applyFill="1" applyBorder="1" applyAlignment="1" applyProtection="1">
      <alignment vertical="center" wrapText="1"/>
      <protection hidden="1"/>
    </xf>
    <xf numFmtId="0" fontId="7" fillId="4" borderId="29" xfId="8" applyFont="1" applyFill="1" applyBorder="1" applyAlignment="1" applyProtection="1">
      <alignment vertical="center" wrapText="1"/>
      <protection hidden="1"/>
    </xf>
    <xf numFmtId="0" fontId="16" fillId="10" borderId="0" xfId="11" applyFill="1" applyAlignment="1" applyProtection="1">
      <alignment vertical="center" wrapText="1"/>
      <protection hidden="1"/>
    </xf>
    <xf numFmtId="0" fontId="16" fillId="0" borderId="0" xfId="11" applyFill="1" applyAlignment="1" applyProtection="1">
      <alignment vertical="center" wrapText="1"/>
      <protection hidden="1"/>
    </xf>
    <xf numFmtId="0" fontId="48" fillId="0" borderId="0" xfId="11" applyFont="1" applyFill="1" applyAlignment="1" applyProtection="1">
      <alignment vertical="center" wrapText="1"/>
      <protection hidden="1"/>
    </xf>
    <xf numFmtId="0" fontId="15" fillId="7" borderId="0" xfId="11" applyFont="1" applyFill="1" applyAlignment="1" applyProtection="1">
      <alignment horizontal="left" vertical="center" wrapText="1"/>
      <protection hidden="1"/>
    </xf>
    <xf numFmtId="0" fontId="15" fillId="0" borderId="0" xfId="11" applyFont="1" applyFill="1" applyAlignment="1" applyProtection="1">
      <alignment horizontal="left" vertical="center" wrapText="1"/>
      <protection hidden="1"/>
    </xf>
    <xf numFmtId="0" fontId="19" fillId="10" borderId="0" xfId="11" applyFont="1" applyFill="1" applyBorder="1" applyAlignment="1" applyProtection="1">
      <alignment horizontal="left" vertical="center" wrapText="1"/>
      <protection hidden="1"/>
    </xf>
    <xf numFmtId="0" fontId="26" fillId="10" borderId="0" xfId="11" applyFont="1" applyFill="1" applyBorder="1" applyAlignment="1" applyProtection="1">
      <alignment horizontal="left" vertical="center" wrapText="1"/>
      <protection hidden="1"/>
    </xf>
    <xf numFmtId="0" fontId="28" fillId="10" borderId="0" xfId="11" applyFont="1" applyFill="1" applyBorder="1" applyAlignment="1" applyProtection="1">
      <alignment horizontal="left" vertical="center" wrapText="1"/>
      <protection hidden="1"/>
    </xf>
    <xf numFmtId="0" fontId="15" fillId="10" borderId="0" xfId="11" applyFont="1" applyFill="1" applyAlignment="1" applyProtection="1">
      <alignment horizontal="center" vertical="center" wrapText="1"/>
      <protection hidden="1"/>
    </xf>
    <xf numFmtId="0" fontId="16" fillId="0" borderId="0" xfId="11" applyFill="1" applyAlignment="1" applyProtection="1">
      <alignment horizontal="center" vertical="center"/>
      <protection hidden="1"/>
    </xf>
    <xf numFmtId="0" fontId="16" fillId="7" borderId="0" xfId="11" applyFill="1" applyAlignment="1" applyProtection="1">
      <alignment horizontal="center" vertical="center"/>
      <protection hidden="1"/>
    </xf>
    <xf numFmtId="0" fontId="7" fillId="0" borderId="31" xfId="8" applyFont="1" applyFill="1" applyBorder="1" applyAlignment="1" applyProtection="1">
      <alignment horizontal="center" vertical="center"/>
      <protection hidden="1"/>
    </xf>
    <xf numFmtId="0" fontId="0" fillId="0" borderId="0" xfId="0" applyFill="1" applyBorder="1" applyProtection="1">
      <protection hidden="1"/>
    </xf>
    <xf numFmtId="0" fontId="31" fillId="0" borderId="0" xfId="0" applyFont="1" applyFill="1" applyAlignment="1" applyProtection="1">
      <alignment vertical="center"/>
      <protection hidden="1"/>
    </xf>
    <xf numFmtId="14" fontId="19" fillId="20" borderId="3" xfId="12" applyNumberFormat="1" applyFont="1" applyFill="1" applyBorder="1" applyAlignment="1" applyProtection="1">
      <alignment horizontal="center" vertical="center"/>
      <protection hidden="1"/>
    </xf>
    <xf numFmtId="0" fontId="50" fillId="10" borderId="0" xfId="0" applyFont="1" applyFill="1" applyBorder="1" applyAlignment="1" applyProtection="1">
      <alignment horizontal="left" vertical="center"/>
      <protection hidden="1"/>
    </xf>
    <xf numFmtId="0" fontId="33" fillId="10" borderId="0" xfId="0" applyFont="1" applyFill="1" applyAlignment="1" applyProtection="1">
      <alignment horizontal="center" vertical="center"/>
      <protection hidden="1"/>
    </xf>
    <xf numFmtId="0" fontId="0" fillId="10" borderId="0" xfId="0" applyFill="1" applyAlignment="1" applyProtection="1">
      <alignment horizontal="left" vertical="center"/>
      <protection hidden="1"/>
    </xf>
    <xf numFmtId="0" fontId="0" fillId="10" borderId="0" xfId="0" applyFill="1" applyAlignment="1" applyProtection="1">
      <alignment vertical="center"/>
      <protection hidden="1"/>
    </xf>
    <xf numFmtId="0" fontId="0" fillId="10" borderId="0" xfId="0" applyFill="1" applyAlignment="1" applyProtection="1">
      <alignment horizontal="left" vertical="center" indent="1"/>
      <protection hidden="1"/>
    </xf>
    <xf numFmtId="0" fontId="2" fillId="10" borderId="0" xfId="0" applyFont="1" applyFill="1" applyAlignment="1" applyProtection="1">
      <alignment horizontal="center" vertical="center"/>
      <protection hidden="1"/>
    </xf>
    <xf numFmtId="0" fontId="33" fillId="10" borderId="0" xfId="0" applyFont="1" applyFill="1" applyAlignment="1" applyProtection="1">
      <alignment vertical="center"/>
      <protection hidden="1"/>
    </xf>
    <xf numFmtId="0" fontId="33" fillId="10" borderId="0" xfId="0" applyFont="1" applyFill="1" applyAlignment="1" applyProtection="1">
      <alignment vertical="center" wrapText="1"/>
      <protection hidden="1"/>
    </xf>
    <xf numFmtId="0" fontId="35" fillId="10" borderId="0" xfId="0" applyFont="1" applyFill="1" applyAlignment="1" applyProtection="1">
      <alignment vertical="center"/>
      <protection hidden="1"/>
    </xf>
    <xf numFmtId="0" fontId="25" fillId="10" borderId="0" xfId="0" applyFont="1" applyFill="1" applyAlignment="1" applyProtection="1">
      <alignment vertical="center"/>
      <protection hidden="1"/>
    </xf>
    <xf numFmtId="3" fontId="25" fillId="10" borderId="0" xfId="0" applyNumberFormat="1" applyFont="1" applyFill="1" applyBorder="1" applyAlignment="1" applyProtection="1">
      <alignment vertical="center"/>
      <protection hidden="1"/>
    </xf>
    <xf numFmtId="0" fontId="25" fillId="10" borderId="3" xfId="0" applyFont="1" applyFill="1" applyBorder="1" applyAlignment="1" applyProtection="1">
      <alignment horizontal="center" vertical="center"/>
      <protection hidden="1"/>
    </xf>
    <xf numFmtId="0" fontId="25" fillId="0" borderId="0" xfId="0" applyFont="1" applyFill="1" applyAlignment="1" applyProtection="1">
      <alignment vertical="center"/>
      <protection hidden="1"/>
    </xf>
    <xf numFmtId="0" fontId="0" fillId="0" borderId="0" xfId="0" applyAlignment="1" applyProtection="1">
      <alignment vertical="center" wrapText="1"/>
      <protection hidden="1"/>
    </xf>
    <xf numFmtId="0" fontId="13" fillId="4" borderId="0" xfId="8" applyFont="1" applyFill="1" applyBorder="1" applyAlignment="1" applyProtection="1">
      <alignment vertical="center"/>
      <protection hidden="1"/>
    </xf>
    <xf numFmtId="0" fontId="19" fillId="0" borderId="0" xfId="0" applyFont="1" applyFill="1" applyBorder="1" applyAlignment="1" applyProtection="1">
      <alignment vertical="center" wrapText="1"/>
      <protection hidden="1"/>
    </xf>
    <xf numFmtId="0" fontId="7" fillId="10" borderId="8" xfId="8" applyFont="1" applyFill="1" applyBorder="1" applyAlignment="1" applyProtection="1">
      <alignment horizontal="left" vertical="center" wrapText="1"/>
      <protection hidden="1"/>
    </xf>
    <xf numFmtId="0" fontId="8" fillId="10" borderId="8" xfId="8" applyFont="1" applyFill="1" applyBorder="1" applyAlignment="1" applyProtection="1">
      <alignment horizontal="left" vertical="center" wrapText="1"/>
      <protection hidden="1"/>
    </xf>
    <xf numFmtId="0" fontId="7" fillId="10" borderId="6" xfId="8" applyFont="1" applyFill="1" applyBorder="1" applyAlignment="1" applyProtection="1">
      <alignment horizontal="left" vertical="center" wrapText="1"/>
      <protection hidden="1"/>
    </xf>
    <xf numFmtId="0" fontId="45" fillId="10" borderId="8" xfId="8" applyFont="1" applyFill="1" applyBorder="1" applyAlignment="1" applyProtection="1">
      <alignment horizontal="justify" vertical="center" wrapText="1"/>
      <protection hidden="1"/>
    </xf>
    <xf numFmtId="0" fontId="7" fillId="16" borderId="6" xfId="8" applyFont="1" applyFill="1" applyBorder="1" applyAlignment="1" applyProtection="1">
      <alignment horizontal="left" vertical="center" wrapText="1"/>
      <protection hidden="1"/>
    </xf>
    <xf numFmtId="0" fontId="47" fillId="10" borderId="8" xfId="15" applyFill="1" applyBorder="1" applyAlignment="1" applyProtection="1">
      <alignment horizontal="left" vertical="center" wrapText="1"/>
      <protection hidden="1"/>
    </xf>
    <xf numFmtId="0" fontId="45" fillId="10" borderId="8" xfId="8" applyFont="1" applyFill="1" applyBorder="1" applyAlignment="1" applyProtection="1">
      <alignment horizontal="left" vertical="center" wrapText="1"/>
      <protection hidden="1"/>
    </xf>
    <xf numFmtId="0" fontId="41" fillId="4" borderId="0" xfId="8" applyFont="1" applyFill="1" applyAlignment="1" applyProtection="1">
      <alignment horizontal="left" vertical="top" wrapText="1"/>
      <protection hidden="1"/>
    </xf>
    <xf numFmtId="0" fontId="25" fillId="10" borderId="0" xfId="0" applyFont="1" applyFill="1" applyBorder="1" applyAlignment="1" applyProtection="1">
      <alignment vertical="center"/>
      <protection hidden="1"/>
    </xf>
    <xf numFmtId="14" fontId="20" fillId="20" borderId="3" xfId="12" applyNumberFormat="1" applyFont="1" applyFill="1" applyBorder="1" applyAlignment="1" applyProtection="1">
      <alignment horizontal="center" vertical="center"/>
      <protection hidden="1"/>
    </xf>
    <xf numFmtId="0" fontId="25" fillId="10" borderId="32" xfId="0" applyFont="1" applyFill="1" applyBorder="1" applyAlignment="1" applyProtection="1">
      <alignment horizontal="left" vertical="center" wrapText="1"/>
      <protection hidden="1"/>
    </xf>
    <xf numFmtId="3" fontId="25" fillId="10" borderId="32" xfId="0" applyNumberFormat="1" applyFont="1" applyFill="1" applyBorder="1" applyAlignment="1" applyProtection="1">
      <alignment horizontal="left" vertical="center" wrapText="1"/>
      <protection hidden="1"/>
    </xf>
    <xf numFmtId="3" fontId="8" fillId="22" borderId="3" xfId="8" applyNumberFormat="1" applyFont="1" applyFill="1" applyBorder="1" applyAlignment="1" applyProtection="1">
      <alignment horizontal="center" vertical="center" wrapText="1"/>
      <protection locked="0"/>
    </xf>
    <xf numFmtId="0" fontId="35" fillId="10" borderId="0" xfId="0" applyFont="1" applyFill="1" applyBorder="1" applyAlignment="1" applyProtection="1">
      <alignment horizontal="center" vertical="center" wrapText="1"/>
      <protection hidden="1"/>
    </xf>
    <xf numFmtId="0" fontId="58" fillId="4" borderId="0" xfId="8" applyFont="1" applyFill="1" applyAlignment="1" applyProtection="1">
      <alignment horizontal="center" vertical="center" wrapText="1"/>
      <protection hidden="1"/>
    </xf>
    <xf numFmtId="0" fontId="58" fillId="4" borderId="0" xfId="8" applyFont="1" applyFill="1" applyAlignment="1" applyProtection="1">
      <alignment horizontal="center" vertical="center"/>
      <protection hidden="1"/>
    </xf>
    <xf numFmtId="0" fontId="22" fillId="0" borderId="0" xfId="0" applyFont="1" applyFill="1" applyBorder="1" applyAlignment="1" applyProtection="1">
      <protection hidden="1"/>
    </xf>
    <xf numFmtId="0" fontId="19" fillId="0" borderId="0" xfId="0" applyFont="1" applyBorder="1" applyAlignment="1" applyProtection="1">
      <protection hidden="1"/>
    </xf>
    <xf numFmtId="0" fontId="19" fillId="0" borderId="0" xfId="0" applyFont="1" applyFill="1" applyBorder="1" applyAlignment="1" applyProtection="1">
      <protection hidden="1"/>
    </xf>
    <xf numFmtId="168" fontId="19" fillId="0" borderId="0" xfId="12" applyNumberFormat="1" applyFont="1" applyFill="1" applyBorder="1" applyAlignment="1" applyProtection="1">
      <alignment horizontal="center" vertical="center"/>
      <protection hidden="1"/>
    </xf>
    <xf numFmtId="168" fontId="19" fillId="10" borderId="0" xfId="12" applyNumberFormat="1" applyFont="1" applyFill="1" applyBorder="1" applyAlignment="1" applyProtection="1">
      <alignment horizontal="center" vertical="center"/>
      <protection hidden="1"/>
    </xf>
    <xf numFmtId="170" fontId="19" fillId="20" borderId="3" xfId="12" applyNumberFormat="1" applyFont="1" applyFill="1" applyBorder="1" applyAlignment="1" applyProtection="1">
      <alignment horizontal="center" vertical="center"/>
      <protection hidden="1"/>
    </xf>
    <xf numFmtId="0" fontId="19" fillId="19" borderId="3" xfId="12" applyNumberFormat="1" applyFont="1" applyFill="1" applyBorder="1" applyAlignment="1" applyProtection="1">
      <alignment horizontal="center" vertical="center"/>
      <protection locked="0"/>
    </xf>
    <xf numFmtId="0" fontId="20" fillId="10" borderId="0" xfId="0" applyFont="1" applyFill="1" applyBorder="1" applyAlignment="1" applyProtection="1">
      <alignment horizontal="center"/>
      <protection hidden="1"/>
    </xf>
    <xf numFmtId="0" fontId="7" fillId="0" borderId="0" xfId="8" applyFont="1" applyFill="1" applyBorder="1" applyAlignment="1" applyProtection="1">
      <alignment vertical="center" wrapText="1"/>
      <protection hidden="1"/>
    </xf>
    <xf numFmtId="0" fontId="8" fillId="4" borderId="0" xfId="8" applyFont="1" applyFill="1" applyBorder="1" applyAlignment="1" applyProtection="1">
      <alignment vertical="center" wrapText="1"/>
      <protection hidden="1"/>
    </xf>
    <xf numFmtId="0" fontId="8" fillId="0" borderId="39" xfId="8" applyFont="1" applyFill="1" applyBorder="1" applyAlignment="1" applyProtection="1">
      <alignment horizontal="center" vertical="center" wrapText="1"/>
      <protection hidden="1"/>
    </xf>
    <xf numFmtId="0" fontId="8" fillId="0" borderId="40" xfId="8" applyFont="1" applyFill="1" applyBorder="1" applyAlignment="1" applyProtection="1">
      <alignment horizontal="center" vertical="center" wrapText="1"/>
      <protection hidden="1"/>
    </xf>
    <xf numFmtId="0" fontId="8" fillId="4" borderId="35" xfId="8" applyFont="1" applyFill="1" applyBorder="1" applyAlignment="1" applyProtection="1">
      <alignment horizontal="left" vertical="center" wrapText="1"/>
      <protection hidden="1"/>
    </xf>
    <xf numFmtId="0" fontId="8" fillId="4" borderId="36" xfId="8" applyFont="1" applyFill="1" applyBorder="1" applyAlignment="1" applyProtection="1">
      <alignment horizontal="left" vertical="center" wrapText="1"/>
      <protection hidden="1"/>
    </xf>
    <xf numFmtId="0" fontId="8" fillId="16" borderId="0" xfId="8" applyFont="1" applyFill="1" applyBorder="1" applyAlignment="1" applyProtection="1">
      <alignment horizontal="left" vertical="center"/>
      <protection hidden="1"/>
    </xf>
    <xf numFmtId="0" fontId="8" fillId="10" borderId="0" xfId="8" applyFont="1" applyFill="1" applyBorder="1" applyAlignment="1" applyProtection="1">
      <alignment horizontal="left" vertical="center"/>
      <protection hidden="1"/>
    </xf>
    <xf numFmtId="3" fontId="8" fillId="25" borderId="3" xfId="8" applyNumberFormat="1" applyFont="1" applyFill="1" applyBorder="1" applyAlignment="1" applyProtection="1">
      <alignment horizontal="left" vertical="center" wrapText="1" indent="1"/>
      <protection locked="0"/>
    </xf>
    <xf numFmtId="3" fontId="8" fillId="29" borderId="8" xfId="7" applyNumberFormat="1" applyFont="1" applyFill="1" applyBorder="1" applyAlignment="1" applyProtection="1">
      <alignment horizontal="left" vertical="center" indent="1"/>
      <protection hidden="1"/>
    </xf>
    <xf numFmtId="0" fontId="7" fillId="16" borderId="8" xfId="8" applyFont="1" applyFill="1" applyBorder="1" applyAlignment="1" applyProtection="1">
      <alignment horizontal="left" vertical="center" wrapText="1"/>
      <protection hidden="1"/>
    </xf>
    <xf numFmtId="0" fontId="7" fillId="10" borderId="8" xfId="8" applyFont="1" applyFill="1" applyBorder="1" applyAlignment="1" applyProtection="1">
      <alignment vertical="center" wrapText="1"/>
      <protection hidden="1"/>
    </xf>
    <xf numFmtId="0" fontId="0" fillId="0" borderId="0" xfId="8" applyFont="1" applyFill="1" applyBorder="1" applyAlignment="1" applyProtection="1">
      <alignment vertical="center"/>
      <protection hidden="1"/>
    </xf>
    <xf numFmtId="0" fontId="7" fillId="4" borderId="0" xfId="8" applyFont="1" applyFill="1" applyBorder="1" applyAlignment="1" applyProtection="1">
      <alignment horizontal="right" vertical="center"/>
      <protection hidden="1"/>
    </xf>
    <xf numFmtId="0" fontId="0" fillId="4" borderId="0" xfId="8" applyFont="1" applyFill="1" applyBorder="1" applyAlignment="1" applyProtection="1">
      <alignment vertical="center"/>
      <protection hidden="1"/>
    </xf>
    <xf numFmtId="0" fontId="0" fillId="4" borderId="0" xfId="8" applyFont="1" applyFill="1" applyBorder="1" applyAlignment="1" applyProtection="1">
      <alignment vertical="center" wrapText="1"/>
      <protection hidden="1"/>
    </xf>
    <xf numFmtId="0" fontId="13" fillId="4" borderId="0" xfId="8" applyFont="1" applyFill="1" applyBorder="1" applyAlignment="1" applyProtection="1">
      <alignment horizontal="left" vertical="center"/>
      <protection hidden="1"/>
    </xf>
    <xf numFmtId="0" fontId="7"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vertical="center" wrapText="1"/>
      <protection hidden="1"/>
    </xf>
    <xf numFmtId="0" fontId="7" fillId="4" borderId="0" xfId="8" applyFont="1" applyFill="1" applyBorder="1" applyAlignment="1" applyProtection="1">
      <alignment vertical="center" wrapText="1"/>
      <protection hidden="1"/>
    </xf>
    <xf numFmtId="0" fontId="8" fillId="0" borderId="0" xfId="8" applyFont="1" applyFill="1" applyBorder="1" applyAlignment="1" applyProtection="1">
      <alignment vertical="center" wrapText="1"/>
      <protection hidden="1"/>
    </xf>
    <xf numFmtId="0" fontId="7" fillId="0" borderId="0" xfId="8" applyFont="1" applyFill="1" applyBorder="1" applyAlignment="1" applyProtection="1">
      <alignment vertical="center"/>
      <protection hidden="1"/>
    </xf>
    <xf numFmtId="0" fontId="8" fillId="0" borderId="0" xfId="8" applyFont="1" applyFill="1" applyBorder="1" applyAlignment="1" applyProtection="1">
      <alignment vertical="center"/>
      <protection hidden="1"/>
    </xf>
    <xf numFmtId="0" fontId="7" fillId="16" borderId="0" xfId="8" applyFont="1" applyFill="1" applyBorder="1" applyAlignment="1" applyProtection="1">
      <alignment horizontal="center" vertical="center"/>
      <protection hidden="1"/>
    </xf>
    <xf numFmtId="0" fontId="7" fillId="16" borderId="0" xfId="8"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7" fillId="4" borderId="6" xfId="8" applyFont="1" applyFill="1" applyBorder="1" applyAlignment="1" applyProtection="1">
      <alignment horizontal="left" vertical="center" wrapText="1"/>
      <protection hidden="1"/>
    </xf>
    <xf numFmtId="0" fontId="7" fillId="4" borderId="8" xfId="8" applyFont="1" applyFill="1" applyBorder="1" applyAlignment="1" applyProtection="1">
      <alignment horizontal="left" vertical="center" wrapText="1"/>
      <protection hidden="1"/>
    </xf>
    <xf numFmtId="0" fontId="0" fillId="4" borderId="8" xfId="8" applyFont="1" applyFill="1" applyBorder="1" applyAlignment="1" applyProtection="1">
      <alignment vertical="center"/>
      <protection hidden="1"/>
    </xf>
    <xf numFmtId="0" fontId="0" fillId="4" borderId="7" xfId="8" applyFont="1" applyFill="1" applyBorder="1" applyAlignment="1" applyProtection="1">
      <alignment vertical="center"/>
      <protection hidden="1"/>
    </xf>
    <xf numFmtId="0" fontId="0" fillId="4" borderId="8" xfId="8" applyFont="1" applyFill="1" applyBorder="1" applyAlignment="1" applyProtection="1">
      <alignment vertical="center" wrapText="1"/>
      <protection hidden="1"/>
    </xf>
    <xf numFmtId="0" fontId="0" fillId="16" borderId="8" xfId="8" applyFont="1" applyFill="1" applyBorder="1" applyAlignment="1" applyProtection="1">
      <alignment vertical="center"/>
      <protection hidden="1"/>
    </xf>
    <xf numFmtId="0" fontId="7" fillId="16" borderId="9" xfId="8" applyFont="1" applyFill="1" applyBorder="1" applyAlignment="1" applyProtection="1">
      <alignment horizontal="center" vertical="center"/>
      <protection hidden="1"/>
    </xf>
    <xf numFmtId="0" fontId="8" fillId="16" borderId="2" xfId="8" applyFont="1" applyFill="1" applyBorder="1" applyAlignment="1" applyProtection="1">
      <alignment horizontal="left" vertical="center" wrapText="1"/>
      <protection hidden="1"/>
    </xf>
    <xf numFmtId="0" fontId="8" fillId="16" borderId="2" xfId="8" applyFont="1" applyFill="1" applyBorder="1" applyAlignment="1" applyProtection="1">
      <alignment vertical="center" wrapText="1"/>
      <protection hidden="1"/>
    </xf>
    <xf numFmtId="0" fontId="0" fillId="16" borderId="2" xfId="8" applyFont="1" applyFill="1" applyBorder="1" applyAlignment="1" applyProtection="1">
      <alignment vertical="center"/>
      <protection hidden="1"/>
    </xf>
    <xf numFmtId="0" fontId="0" fillId="16" borderId="10" xfId="8" applyFont="1" applyFill="1" applyBorder="1" applyAlignment="1" applyProtection="1">
      <alignment vertical="center"/>
      <protection hidden="1"/>
    </xf>
    <xf numFmtId="0" fontId="12" fillId="4" borderId="0" xfId="8" applyFont="1" applyFill="1" applyBorder="1" applyAlignment="1" applyProtection="1">
      <alignment vertical="center" wrapText="1"/>
      <protection hidden="1"/>
    </xf>
    <xf numFmtId="0" fontId="13" fillId="16" borderId="0" xfId="8" applyFont="1" applyFill="1" applyBorder="1" applyAlignment="1" applyProtection="1">
      <alignment horizontal="left" vertical="center" wrapText="1"/>
      <protection hidden="1"/>
    </xf>
    <xf numFmtId="0" fontId="8" fillId="16" borderId="0" xfId="7" applyNumberFormat="1" applyFont="1" applyFill="1" applyBorder="1" applyAlignment="1" applyProtection="1">
      <alignment horizontal="center" vertical="center" textRotation="255"/>
      <protection hidden="1"/>
    </xf>
    <xf numFmtId="169" fontId="8" fillId="16" borderId="0" xfId="8" applyNumberFormat="1" applyFont="1" applyFill="1" applyAlignment="1" applyProtection="1">
      <alignment horizontal="center" vertical="center"/>
      <protection hidden="1"/>
    </xf>
    <xf numFmtId="0" fontId="8" fillId="16" borderId="8" xfId="7" applyNumberFormat="1" applyFont="1" applyFill="1" applyBorder="1" applyAlignment="1" applyProtection="1">
      <alignment horizontal="center" vertical="center" textRotation="255"/>
      <protection hidden="1"/>
    </xf>
    <xf numFmtId="3" fontId="8" fillId="22" borderId="3" xfId="7" applyNumberFormat="1" applyFont="1" applyFill="1" applyBorder="1" applyAlignment="1" applyProtection="1">
      <alignment horizontal="center" vertical="center"/>
      <protection locked="0"/>
    </xf>
    <xf numFmtId="171" fontId="8" fillId="22" borderId="3" xfId="7" applyNumberFormat="1" applyFont="1" applyFill="1" applyBorder="1" applyAlignment="1" applyProtection="1">
      <alignment horizontal="center" vertical="center"/>
      <protection locked="0"/>
    </xf>
    <xf numFmtId="0" fontId="7" fillId="0" borderId="25" xfId="8" applyFont="1" applyFill="1" applyBorder="1" applyAlignment="1" applyProtection="1">
      <alignment horizontal="center" vertical="center"/>
      <protection hidden="1"/>
    </xf>
    <xf numFmtId="0" fontId="7" fillId="16" borderId="0" xfId="8" applyFont="1" applyFill="1" applyAlignment="1" applyProtection="1">
      <alignment horizontal="center" vertical="center"/>
      <protection hidden="1"/>
    </xf>
    <xf numFmtId="0" fontId="21" fillId="7" borderId="0" xfId="0" applyFont="1" applyFill="1" applyAlignment="1" applyProtection="1">
      <alignment horizontal="center" vertical="center"/>
      <protection hidden="1"/>
    </xf>
    <xf numFmtId="0" fontId="21" fillId="7" borderId="0" xfId="0" applyFont="1" applyFill="1" applyAlignment="1" applyProtection="1">
      <alignment horizontal="left" vertical="center" indent="1"/>
      <protection hidden="1"/>
    </xf>
    <xf numFmtId="0" fontId="19" fillId="0" borderId="0" xfId="11" applyFont="1" applyFill="1" applyBorder="1" applyAlignment="1" applyProtection="1">
      <alignment horizontal="left" vertical="center" wrapText="1"/>
      <protection hidden="1"/>
    </xf>
    <xf numFmtId="0" fontId="63" fillId="0" borderId="0" xfId="0" applyFont="1" applyFill="1" applyProtection="1">
      <protection hidden="1"/>
    </xf>
    <xf numFmtId="0" fontId="25" fillId="0" borderId="0" xfId="0" applyFont="1" applyFill="1" applyBorder="1" applyAlignment="1" applyProtection="1">
      <alignment vertical="center" wrapText="1"/>
      <protection hidden="1"/>
    </xf>
    <xf numFmtId="0" fontId="25" fillId="10" borderId="0" xfId="0" applyFont="1" applyFill="1" applyBorder="1" applyAlignment="1" applyProtection="1">
      <alignment vertical="center" wrapText="1"/>
      <protection hidden="1"/>
    </xf>
    <xf numFmtId="0" fontId="64" fillId="11" borderId="0" xfId="11" applyFont="1" applyFill="1" applyBorder="1" applyAlignment="1" applyProtection="1">
      <alignment horizontal="center" vertical="center"/>
      <protection hidden="1"/>
    </xf>
    <xf numFmtId="0" fontId="65" fillId="0" borderId="0" xfId="0" applyFont="1" applyFill="1" applyBorder="1" applyAlignment="1" applyProtection="1">
      <alignment vertical="center" wrapText="1"/>
      <protection hidden="1"/>
    </xf>
    <xf numFmtId="0" fontId="65" fillId="10" borderId="0" xfId="0" applyFont="1" applyFill="1" applyBorder="1" applyAlignment="1" applyProtection="1">
      <alignment vertical="center" wrapText="1"/>
      <protection hidden="1"/>
    </xf>
    <xf numFmtId="0" fontId="66" fillId="10" borderId="0" xfId="11" applyFont="1" applyFill="1" applyBorder="1" applyAlignment="1" applyProtection="1">
      <alignment horizontal="left" vertical="center"/>
      <protection hidden="1"/>
    </xf>
    <xf numFmtId="0" fontId="25" fillId="10" borderId="0" xfId="11" applyFont="1" applyFill="1" applyAlignment="1" applyProtection="1">
      <alignment vertical="center"/>
      <protection hidden="1"/>
    </xf>
    <xf numFmtId="0" fontId="25" fillId="0" borderId="0" xfId="11" applyFont="1" applyFill="1" applyAlignment="1" applyProtection="1">
      <alignment vertical="center" wrapText="1"/>
      <protection hidden="1"/>
    </xf>
    <xf numFmtId="0" fontId="25" fillId="10" borderId="0" xfId="11" applyFont="1" applyFill="1" applyAlignment="1" applyProtection="1">
      <alignment vertical="center" wrapText="1"/>
      <protection hidden="1"/>
    </xf>
    <xf numFmtId="0" fontId="25" fillId="0" borderId="0" xfId="11" applyFont="1" applyFill="1" applyBorder="1" applyAlignment="1" applyProtection="1">
      <alignment horizontal="left" vertical="center" wrapText="1"/>
      <protection hidden="1"/>
    </xf>
    <xf numFmtId="0" fontId="25" fillId="10" borderId="0" xfId="11" applyFont="1" applyFill="1" applyBorder="1" applyAlignment="1" applyProtection="1">
      <alignment horizontal="left" vertical="center" wrapText="1"/>
      <protection hidden="1"/>
    </xf>
    <xf numFmtId="0" fontId="25" fillId="0" borderId="0" xfId="11" applyFont="1" applyFill="1" applyAlignment="1" applyProtection="1">
      <alignment horizontal="center" vertical="center"/>
      <protection hidden="1"/>
    </xf>
    <xf numFmtId="0" fontId="64" fillId="0" borderId="0" xfId="11" applyFont="1" applyFill="1" applyAlignment="1" applyProtection="1">
      <alignment horizontal="left" vertical="center" wrapText="1"/>
      <protection hidden="1"/>
    </xf>
    <xf numFmtId="0" fontId="25" fillId="0" borderId="0" xfId="0" applyFont="1" applyFill="1" applyAlignment="1" applyProtection="1">
      <alignment vertical="center" wrapText="1"/>
      <protection hidden="1"/>
    </xf>
    <xf numFmtId="0" fontId="64" fillId="11"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left" vertical="center"/>
      <protection hidden="1"/>
    </xf>
    <xf numFmtId="0" fontId="25" fillId="10" borderId="0" xfId="0" applyFont="1" applyFill="1" applyBorder="1" applyAlignment="1" applyProtection="1">
      <alignment horizontal="left" vertical="center"/>
      <protection hidden="1"/>
    </xf>
    <xf numFmtId="0" fontId="66" fillId="10" borderId="0" xfId="11" applyFont="1" applyFill="1" applyBorder="1" applyAlignment="1" applyProtection="1">
      <alignment horizontal="left" vertical="center" wrapText="1"/>
      <protection hidden="1"/>
    </xf>
    <xf numFmtId="0" fontId="64" fillId="10" borderId="0" xfId="11" applyFont="1" applyFill="1" applyAlignment="1" applyProtection="1">
      <alignment horizontal="center" vertical="center"/>
      <protection hidden="1"/>
    </xf>
    <xf numFmtId="0" fontId="19" fillId="0" borderId="0" xfId="11" applyFont="1" applyFill="1" applyAlignment="1" applyProtection="1">
      <alignment vertical="center" wrapText="1"/>
      <protection hidden="1"/>
    </xf>
    <xf numFmtId="0" fontId="19" fillId="10" borderId="10" xfId="0" applyFont="1" applyFill="1" applyBorder="1" applyAlignment="1" applyProtection="1">
      <alignment horizontal="left" vertical="center" wrapText="1"/>
      <protection hidden="1"/>
    </xf>
    <xf numFmtId="0" fontId="13" fillId="4" borderId="0" xfId="8" applyFont="1" applyFill="1" applyAlignment="1" applyProtection="1">
      <alignment horizontal="left" vertical="center" wrapText="1"/>
      <protection hidden="1"/>
    </xf>
    <xf numFmtId="0" fontId="20" fillId="10" borderId="12" xfId="0" applyFont="1" applyFill="1" applyBorder="1" applyAlignment="1" applyProtection="1">
      <alignment horizontal="center" vertical="center" wrapText="1"/>
      <protection hidden="1"/>
    </xf>
    <xf numFmtId="0" fontId="8" fillId="10" borderId="0" xfId="8" applyFont="1" applyFill="1" applyBorder="1" applyAlignment="1" applyProtection="1">
      <alignment horizontal="left"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7" fillId="0" borderId="0" xfId="0" applyFont="1" applyAlignment="1" applyProtection="1">
      <alignment vertical="center"/>
      <protection hidden="1"/>
    </xf>
    <xf numFmtId="0" fontId="7" fillId="0" borderId="0" xfId="0" applyFont="1" applyProtection="1">
      <protection hidden="1"/>
    </xf>
    <xf numFmtId="0" fontId="43" fillId="10" borderId="0" xfId="0" applyFont="1" applyFill="1" applyBorder="1" applyProtection="1">
      <protection hidden="1"/>
    </xf>
    <xf numFmtId="0" fontId="43" fillId="10" borderId="0" xfId="0" applyFont="1" applyFill="1" applyProtection="1">
      <protection hidden="1"/>
    </xf>
    <xf numFmtId="0" fontId="8" fillId="10" borderId="0" xfId="8" applyFont="1" applyFill="1" applyBorder="1" applyAlignment="1" applyProtection="1">
      <alignment horizontal="left" vertical="center" wrapText="1" indent="1"/>
      <protection hidden="1"/>
    </xf>
    <xf numFmtId="3" fontId="8" fillId="10" borderId="0" xfId="8" applyNumberFormat="1" applyFont="1" applyFill="1" applyBorder="1" applyAlignment="1" applyProtection="1">
      <alignment horizontal="right" vertical="center" wrapText="1" indent="1"/>
      <protection hidden="1"/>
    </xf>
    <xf numFmtId="0" fontId="43" fillId="10" borderId="27" xfId="0" applyFont="1" applyFill="1" applyBorder="1" applyProtection="1">
      <protection hidden="1"/>
    </xf>
    <xf numFmtId="0" fontId="0" fillId="10" borderId="30" xfId="0" applyFill="1" applyBorder="1" applyProtection="1">
      <protection hidden="1"/>
    </xf>
    <xf numFmtId="3" fontId="8" fillId="28" borderId="37" xfId="8" applyNumberFormat="1" applyFont="1" applyFill="1" applyBorder="1" applyAlignment="1" applyProtection="1">
      <alignment horizontal="center" vertical="center" wrapText="1"/>
      <protection hidden="1"/>
    </xf>
    <xf numFmtId="3" fontId="8" fillId="28" borderId="38" xfId="8" applyNumberFormat="1" applyFont="1" applyFill="1" applyBorder="1" applyAlignment="1" applyProtection="1">
      <alignment horizontal="center" vertical="center" wrapText="1"/>
      <protection hidden="1"/>
    </xf>
    <xf numFmtId="0" fontId="0" fillId="10" borderId="41" xfId="0" applyFill="1" applyBorder="1" applyProtection="1">
      <protection hidden="1"/>
    </xf>
    <xf numFmtId="0" fontId="0" fillId="10" borderId="42" xfId="0" applyFill="1" applyBorder="1" applyProtection="1">
      <protection hidden="1"/>
    </xf>
    <xf numFmtId="3" fontId="8" fillId="27" borderId="8" xfId="8" applyNumberFormat="1" applyFont="1" applyFill="1" applyBorder="1" applyAlignment="1" applyProtection="1">
      <alignment horizontal="left" vertical="center" wrapText="1" indent="1"/>
      <protection hidden="1"/>
    </xf>
    <xf numFmtId="3" fontId="8" fillId="27" borderId="8" xfId="7" applyNumberFormat="1" applyFont="1" applyFill="1" applyBorder="1" applyAlignment="1" applyProtection="1">
      <alignment horizontal="left" vertical="center" indent="1"/>
      <protection hidden="1"/>
    </xf>
    <xf numFmtId="3" fontId="8" fillId="27" borderId="8" xfId="7" applyNumberFormat="1" applyFont="1" applyFill="1" applyBorder="1" applyAlignment="1" applyProtection="1">
      <alignment horizontal="center" vertical="center"/>
      <protection hidden="1"/>
    </xf>
    <xf numFmtId="171" fontId="8" fillId="27" borderId="8" xfId="7" applyNumberFormat="1" applyFont="1" applyFill="1" applyBorder="1" applyAlignment="1" applyProtection="1">
      <alignment horizontal="center" vertical="center"/>
      <protection hidden="1"/>
    </xf>
    <xf numFmtId="0" fontId="70" fillId="24" borderId="0" xfId="0" applyFont="1" applyFill="1" applyProtection="1">
      <protection hidden="1"/>
    </xf>
    <xf numFmtId="14" fontId="70" fillId="24" borderId="0" xfId="0" applyNumberFormat="1" applyFont="1" applyFill="1" applyProtection="1">
      <protection hidden="1"/>
    </xf>
    <xf numFmtId="0" fontId="71" fillId="24" borderId="0" xfId="0" applyFont="1" applyFill="1" applyBorder="1" applyProtection="1">
      <protection hidden="1"/>
    </xf>
    <xf numFmtId="0" fontId="71" fillId="24" borderId="0" xfId="0" applyFont="1" applyFill="1" applyProtection="1">
      <protection hidden="1"/>
    </xf>
    <xf numFmtId="0" fontId="72" fillId="24" borderId="0" xfId="0" applyFont="1" applyFill="1" applyProtection="1">
      <protection hidden="1"/>
    </xf>
    <xf numFmtId="0" fontId="71" fillId="24" borderId="0" xfId="0" applyFont="1" applyFill="1" applyAlignment="1" applyProtection="1">
      <alignment vertical="center"/>
      <protection hidden="1"/>
    </xf>
    <xf numFmtId="0" fontId="73" fillId="24" borderId="0" xfId="8" applyFont="1" applyFill="1" applyBorder="1" applyAlignment="1" applyProtection="1">
      <alignment vertical="center"/>
      <protection hidden="1"/>
    </xf>
    <xf numFmtId="0" fontId="71" fillId="24" borderId="0" xfId="0" applyFont="1" applyFill="1" applyBorder="1" applyAlignment="1" applyProtection="1">
      <alignment vertical="center"/>
      <protection hidden="1"/>
    </xf>
    <xf numFmtId="0" fontId="73" fillId="24" borderId="0" xfId="8" applyFont="1" applyFill="1" applyBorder="1" applyAlignment="1" applyProtection="1">
      <alignment horizontal="center" vertical="center"/>
      <protection hidden="1"/>
    </xf>
    <xf numFmtId="0" fontId="71" fillId="24" borderId="0" xfId="8" applyFont="1" applyFill="1" applyBorder="1" applyAlignment="1" applyProtection="1">
      <alignment vertical="center"/>
      <protection hidden="1"/>
    </xf>
    <xf numFmtId="0" fontId="73" fillId="24" borderId="0" xfId="8" applyFont="1" applyFill="1" applyBorder="1" applyAlignment="1" applyProtection="1">
      <alignment horizontal="left" vertical="center"/>
      <protection hidden="1"/>
    </xf>
    <xf numFmtId="0" fontId="71" fillId="24" borderId="0" xfId="0" applyFont="1" applyFill="1" applyAlignment="1" applyProtection="1">
      <alignment vertical="center" wrapText="1"/>
      <protection hidden="1"/>
    </xf>
    <xf numFmtId="0" fontId="71" fillId="24" borderId="0" xfId="8" applyFont="1" applyFill="1" applyAlignment="1" applyProtection="1">
      <alignment vertical="center"/>
      <protection hidden="1"/>
    </xf>
    <xf numFmtId="0" fontId="73" fillId="24" borderId="0" xfId="8" applyFont="1" applyFill="1" applyAlignment="1" applyProtection="1">
      <alignment vertical="center"/>
      <protection hidden="1"/>
    </xf>
    <xf numFmtId="0" fontId="72" fillId="24" borderId="0" xfId="0" applyFont="1" applyFill="1" applyAlignment="1" applyProtection="1">
      <alignment vertical="center"/>
      <protection hidden="1"/>
    </xf>
    <xf numFmtId="0" fontId="71" fillId="24" borderId="0" xfId="8" applyFont="1" applyFill="1" applyAlignment="1" applyProtection="1">
      <protection hidden="1"/>
    </xf>
    <xf numFmtId="0" fontId="73" fillId="24" borderId="0" xfId="8" applyFont="1" applyFill="1" applyAlignment="1" applyProtection="1">
      <protection hidden="1"/>
    </xf>
    <xf numFmtId="0" fontId="74" fillId="24" borderId="0" xfId="0" applyFont="1" applyFill="1" applyAlignment="1" applyProtection="1">
      <alignment horizontal="center" vertical="center"/>
      <protection hidden="1"/>
    </xf>
    <xf numFmtId="0" fontId="71" fillId="24" borderId="0" xfId="0" applyFont="1" applyFill="1" applyAlignment="1" applyProtection="1">
      <alignment horizontal="left" vertical="center"/>
      <protection hidden="1"/>
    </xf>
    <xf numFmtId="0" fontId="75" fillId="24" borderId="0" xfId="11" applyFont="1" applyFill="1" applyAlignment="1" applyProtection="1">
      <alignment vertical="center"/>
      <protection hidden="1"/>
    </xf>
    <xf numFmtId="0" fontId="75" fillId="24" borderId="0" xfId="11" applyFont="1" applyFill="1" applyAlignment="1" applyProtection="1">
      <alignment horizontal="center" vertical="center"/>
      <protection hidden="1"/>
    </xf>
    <xf numFmtId="0" fontId="75" fillId="24" borderId="0" xfId="11" applyFont="1" applyFill="1" applyAlignment="1" applyProtection="1">
      <alignment vertical="center" wrapText="1"/>
      <protection hidden="1"/>
    </xf>
    <xf numFmtId="0" fontId="76" fillId="24" borderId="0" xfId="8" applyFont="1" applyFill="1" applyAlignment="1" applyProtection="1">
      <alignment vertical="center"/>
      <protection hidden="1"/>
    </xf>
    <xf numFmtId="3" fontId="8" fillId="22" borderId="1" xfId="8" applyNumberFormat="1" applyFont="1" applyFill="1" applyBorder="1" applyAlignment="1" applyProtection="1">
      <alignment horizontal="center" vertical="center" wrapText="1"/>
      <protection locked="0"/>
    </xf>
    <xf numFmtId="0" fontId="0" fillId="4" borderId="0" xfId="8" applyFont="1" applyFill="1" applyBorder="1" applyAlignment="1" applyProtection="1">
      <alignment horizontal="center" vertical="center"/>
      <protection hidden="1"/>
    </xf>
    <xf numFmtId="0" fontId="58" fillId="16" borderId="0" xfId="8" applyFont="1" applyFill="1" applyBorder="1" applyAlignment="1" applyProtection="1">
      <alignment horizontal="center" vertical="center" wrapText="1"/>
      <protection hidden="1"/>
    </xf>
    <xf numFmtId="3" fontId="51" fillId="10" borderId="0" xfId="0" applyNumberFormat="1" applyFont="1" applyFill="1" applyBorder="1" applyAlignment="1" applyProtection="1">
      <alignment horizontal="center" vertical="center"/>
      <protection hidden="1"/>
    </xf>
    <xf numFmtId="0" fontId="0" fillId="21" borderId="0" xfId="8" applyFont="1" applyFill="1" applyAlignment="1" applyProtection="1">
      <protection hidden="1"/>
    </xf>
    <xf numFmtId="0" fontId="8" fillId="21" borderId="0" xfId="8" applyFont="1" applyFill="1" applyBorder="1" applyAlignment="1" applyProtection="1">
      <alignment vertical="center"/>
      <protection hidden="1"/>
    </xf>
    <xf numFmtId="0" fontId="0" fillId="21" borderId="0" xfId="8" applyFont="1" applyFill="1" applyAlignment="1" applyProtection="1">
      <alignment vertical="center"/>
      <protection hidden="1"/>
    </xf>
    <xf numFmtId="0" fontId="35" fillId="20" borderId="0" xfId="0" applyFont="1" applyFill="1" applyAlignment="1" applyProtection="1">
      <alignment vertical="center"/>
      <protection hidden="1"/>
    </xf>
    <xf numFmtId="0" fontId="57" fillId="13" borderId="48" xfId="0" applyFont="1" applyFill="1" applyBorder="1" applyAlignment="1" applyProtection="1">
      <alignment horizontal="center" vertical="center" wrapText="1"/>
      <protection locked="0"/>
    </xf>
    <xf numFmtId="0" fontId="19" fillId="10" borderId="2" xfId="0" applyFont="1" applyFill="1" applyBorder="1" applyAlignment="1" applyProtection="1">
      <alignment horizontal="left" vertical="center"/>
      <protection hidden="1"/>
    </xf>
    <xf numFmtId="0" fontId="72" fillId="10" borderId="0" xfId="0" applyFont="1" applyFill="1" applyBorder="1" applyAlignment="1" applyProtection="1">
      <alignment vertical="center"/>
      <protection hidden="1"/>
    </xf>
    <xf numFmtId="167" fontId="20" fillId="0" borderId="47" xfId="0" applyNumberFormat="1" applyFont="1" applyFill="1" applyBorder="1" applyAlignment="1" applyProtection="1">
      <alignment horizontal="center" vertical="center"/>
      <protection hidden="1"/>
    </xf>
    <xf numFmtId="3" fontId="20" fillId="10" borderId="49" xfId="0" applyNumberFormat="1" applyFont="1" applyFill="1" applyBorder="1" applyAlignment="1" applyProtection="1">
      <alignment horizontal="center" vertical="center"/>
      <protection hidden="1"/>
    </xf>
    <xf numFmtId="167" fontId="20" fillId="10" borderId="48" xfId="0" applyNumberFormat="1" applyFont="1" applyFill="1" applyBorder="1" applyAlignment="1" applyProtection="1">
      <alignment horizontal="center" vertical="center"/>
      <protection hidden="1"/>
    </xf>
    <xf numFmtId="0" fontId="50" fillId="24" borderId="0" xfId="0" applyFont="1" applyFill="1" applyBorder="1" applyAlignment="1" applyProtection="1">
      <alignment horizontal="left" vertical="center"/>
      <protection hidden="1"/>
    </xf>
    <xf numFmtId="0" fontId="0" fillId="24" borderId="0" xfId="0" applyFill="1" applyAlignment="1" applyProtection="1">
      <alignment vertical="center"/>
      <protection hidden="1"/>
    </xf>
    <xf numFmtId="0" fontId="35" fillId="24" borderId="0" xfId="0" applyFont="1" applyFill="1" applyAlignment="1" applyProtection="1">
      <alignment vertical="center"/>
      <protection hidden="1"/>
    </xf>
    <xf numFmtId="0" fontId="56" fillId="24" borderId="0" xfId="0" applyFont="1" applyFill="1" applyAlignment="1" applyProtection="1">
      <alignment vertical="center" wrapText="1"/>
      <protection hidden="1"/>
    </xf>
    <xf numFmtId="3" fontId="25" fillId="24" borderId="0" xfId="0" applyNumberFormat="1" applyFont="1" applyFill="1" applyBorder="1" applyAlignment="1" applyProtection="1">
      <alignment vertical="center"/>
      <protection hidden="1"/>
    </xf>
    <xf numFmtId="0" fontId="58" fillId="31" borderId="0" xfId="8" applyFont="1" applyFill="1" applyBorder="1" applyAlignment="1" applyProtection="1">
      <alignment horizontal="center" vertical="center" wrapText="1"/>
      <protection hidden="1"/>
    </xf>
    <xf numFmtId="0" fontId="51" fillId="24" borderId="0" xfId="0" applyFont="1" applyFill="1" applyBorder="1" applyAlignment="1" applyProtection="1">
      <alignment vertical="center"/>
      <protection hidden="1"/>
    </xf>
    <xf numFmtId="0" fontId="25" fillId="24" borderId="0" xfId="0" applyFont="1" applyFill="1" applyAlignment="1" applyProtection="1">
      <alignment vertical="center"/>
      <protection hidden="1"/>
    </xf>
    <xf numFmtId="0" fontId="24" fillId="10" borderId="0" xfId="0" applyFont="1" applyFill="1" applyAlignment="1" applyProtection="1">
      <alignment horizontal="left" vertical="center" wrapText="1"/>
      <protection hidden="1"/>
    </xf>
    <xf numFmtId="0" fontId="19" fillId="10" borderId="0" xfId="0" applyFont="1" applyFill="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57" fillId="30" borderId="0" xfId="0" applyFont="1" applyFill="1" applyBorder="1" applyAlignment="1" applyProtection="1">
      <alignment vertical="center" wrapText="1"/>
      <protection hidden="1"/>
    </xf>
    <xf numFmtId="3" fontId="8" fillId="27" borderId="0" xfId="8" applyNumberFormat="1" applyFont="1" applyFill="1" applyBorder="1" applyAlignment="1" applyProtection="1">
      <alignment vertical="center" wrapText="1"/>
      <protection hidden="1"/>
    </xf>
    <xf numFmtId="0" fontId="58"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wrapText="1"/>
      <protection hidden="1"/>
    </xf>
    <xf numFmtId="0" fontId="7" fillId="16" borderId="7" xfId="8" applyFont="1" applyFill="1" applyBorder="1" applyAlignment="1" applyProtection="1">
      <alignment horizontal="center"/>
      <protection hidden="1"/>
    </xf>
    <xf numFmtId="0" fontId="15" fillId="7" borderId="0" xfId="0" applyFont="1" applyFill="1" applyBorder="1" applyAlignment="1" applyProtection="1">
      <alignment horizontal="center" vertical="center" wrapText="1"/>
      <protection hidden="1"/>
    </xf>
    <xf numFmtId="0" fontId="71" fillId="24" borderId="0" xfId="0" applyFont="1" applyFill="1" applyBorder="1" applyAlignment="1" applyProtection="1">
      <alignment horizontal="center"/>
      <protection hidden="1"/>
    </xf>
    <xf numFmtId="0" fontId="7" fillId="10" borderId="0" xfId="8" applyFont="1" applyFill="1" applyBorder="1" applyAlignment="1" applyProtection="1">
      <alignment horizontal="left" vertical="center" wrapText="1"/>
      <protection hidden="1"/>
    </xf>
    <xf numFmtId="0" fontId="8" fillId="10" borderId="0" xfId="8" applyFont="1" applyFill="1" applyBorder="1" applyAlignment="1" applyProtection="1">
      <alignment horizontal="left" vertical="center" wrapText="1"/>
      <protection hidden="1"/>
    </xf>
    <xf numFmtId="0" fontId="13" fillId="4" borderId="0" xfId="8" applyFont="1" applyFill="1" applyAlignment="1" applyProtection="1">
      <alignment horizontal="left" vertical="top" wrapText="1"/>
      <protection hidden="1"/>
    </xf>
    <xf numFmtId="0" fontId="7" fillId="4" borderId="7" xfId="8" applyFont="1" applyFill="1" applyBorder="1" applyAlignment="1" applyProtection="1">
      <alignment horizontal="center" vertical="center"/>
      <protection hidden="1"/>
    </xf>
    <xf numFmtId="0" fontId="7" fillId="0" borderId="0" xfId="8" applyFont="1" applyFill="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7" fillId="4" borderId="5"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8" fillId="16" borderId="0" xfId="8" applyFont="1" applyFill="1" applyBorder="1" applyAlignment="1" applyProtection="1">
      <alignment vertical="center" wrapText="1"/>
      <protection hidden="1"/>
    </xf>
    <xf numFmtId="0" fontId="8" fillId="10" borderId="0" xfId="8" applyFont="1" applyFill="1" applyBorder="1" applyAlignment="1" applyProtection="1">
      <alignment vertical="center" wrapText="1"/>
      <protection hidden="1"/>
    </xf>
    <xf numFmtId="3" fontId="8" fillId="23" borderId="1" xfId="7" applyNumberFormat="1" applyFont="1" applyFill="1" applyBorder="1" applyAlignment="1" applyProtection="1">
      <alignment horizontal="left" vertical="center" indent="1"/>
      <protection hidden="1"/>
    </xf>
    <xf numFmtId="3" fontId="8" fillId="23" borderId="3" xfId="7" applyNumberFormat="1" applyFont="1" applyFill="1" applyBorder="1" applyAlignment="1" applyProtection="1">
      <alignment horizontal="left" vertical="center" indent="1"/>
      <protection hidden="1"/>
    </xf>
    <xf numFmtId="0" fontId="1" fillId="10" borderId="0" xfId="0" applyFont="1" applyFill="1" applyAlignment="1" applyProtection="1">
      <alignment horizontal="left" vertical="center" wrapText="1" indent="1"/>
      <protection hidden="1"/>
    </xf>
    <xf numFmtId="0" fontId="17" fillId="6" borderId="0" xfId="11" applyFont="1" applyFill="1" applyBorder="1" applyAlignment="1" applyProtection="1">
      <alignment horizontal="center" vertical="center" wrapText="1"/>
      <protection hidden="1"/>
    </xf>
    <xf numFmtId="0" fontId="19" fillId="10" borderId="0" xfId="0" applyFont="1" applyFill="1" applyAlignment="1" applyProtection="1">
      <alignment horizontal="left" vertical="center" wrapText="1"/>
      <protection hidden="1"/>
    </xf>
    <xf numFmtId="0" fontId="20" fillId="10" borderId="0" xfId="0" applyFont="1" applyFill="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24" fillId="0" borderId="0" xfId="0" applyFont="1" applyFill="1" applyAlignment="1" applyProtection="1">
      <alignment horizontal="left" vertical="center" wrapText="1"/>
      <protection hidden="1"/>
    </xf>
    <xf numFmtId="0" fontId="18" fillId="10" borderId="0" xfId="0" applyFont="1" applyFill="1" applyAlignment="1" applyProtection="1">
      <alignment horizontal="left" vertical="center" wrapText="1"/>
      <protection hidden="1"/>
    </xf>
    <xf numFmtId="0" fontId="19" fillId="0" borderId="0" xfId="0" applyFont="1" applyFill="1" applyBorder="1" applyAlignment="1" applyProtection="1">
      <alignment horizontal="left" vertical="center" wrapText="1"/>
      <protection hidden="1"/>
    </xf>
    <xf numFmtId="0" fontId="24" fillId="10" borderId="0" xfId="0" applyFont="1" applyFill="1" applyAlignment="1" applyProtection="1">
      <alignment horizontal="left" vertical="center" wrapText="1"/>
      <protection hidden="1"/>
    </xf>
    <xf numFmtId="0" fontId="15" fillId="7" borderId="0" xfId="0" applyFont="1" applyFill="1" applyBorder="1" applyAlignment="1" applyProtection="1">
      <alignment horizontal="center" vertical="center" wrapText="1"/>
      <protection hidden="1"/>
    </xf>
    <xf numFmtId="0" fontId="22" fillId="0" borderId="3" xfId="0" applyFont="1" applyFill="1" applyBorder="1" applyAlignment="1" applyProtection="1">
      <protection hidden="1"/>
    </xf>
    <xf numFmtId="0" fontId="19" fillId="0" borderId="3" xfId="0" applyFont="1" applyBorder="1" applyAlignment="1" applyProtection="1">
      <protection hidden="1"/>
    </xf>
    <xf numFmtId="0" fontId="15" fillId="7" borderId="3" xfId="0" applyFont="1" applyFill="1" applyBorder="1" applyAlignment="1" applyProtection="1">
      <alignment horizontal="center"/>
      <protection hidden="1"/>
    </xf>
    <xf numFmtId="0" fontId="20" fillId="0" borderId="3" xfId="0" applyFont="1" applyFill="1" applyBorder="1" applyAlignment="1" applyProtection="1">
      <protection hidden="1"/>
    </xf>
    <xf numFmtId="0" fontId="22" fillId="0" borderId="3" xfId="0" applyFont="1" applyFill="1" applyBorder="1" applyAlignment="1" applyProtection="1">
      <alignment wrapText="1"/>
      <protection hidden="1"/>
    </xf>
    <xf numFmtId="0" fontId="19" fillId="0" borderId="3" xfId="0" applyFont="1" applyBorder="1" applyAlignment="1" applyProtection="1">
      <alignment wrapText="1"/>
      <protection hidden="1"/>
    </xf>
    <xf numFmtId="0" fontId="7" fillId="0" borderId="45" xfId="8" applyFont="1" applyFill="1" applyBorder="1" applyAlignment="1" applyProtection="1">
      <alignment horizontal="center" vertical="center" wrapText="1"/>
      <protection hidden="1"/>
    </xf>
    <xf numFmtId="0" fontId="7" fillId="0" borderId="46" xfId="8" applyFont="1" applyFill="1" applyBorder="1" applyAlignment="1" applyProtection="1">
      <alignment horizontal="center" vertical="center" wrapText="1"/>
      <protection hidden="1"/>
    </xf>
    <xf numFmtId="167" fontId="20" fillId="0" borderId="13" xfId="0" applyNumberFormat="1" applyFont="1" applyFill="1" applyBorder="1" applyAlignment="1" applyProtection="1">
      <alignment horizontal="center" vertical="top"/>
      <protection hidden="1"/>
    </xf>
    <xf numFmtId="167" fontId="20" fillId="0" borderId="16" xfId="0" applyNumberFormat="1" applyFont="1" applyFill="1" applyBorder="1" applyAlignment="1" applyProtection="1">
      <alignment horizontal="center" vertical="top"/>
      <protection hidden="1"/>
    </xf>
    <xf numFmtId="0" fontId="13" fillId="4" borderId="0" xfId="8" applyFont="1" applyFill="1" applyAlignment="1" applyProtection="1">
      <alignment horizontal="left" vertical="center" wrapText="1"/>
      <protection hidden="1"/>
    </xf>
    <xf numFmtId="0" fontId="44" fillId="4" borderId="0" xfId="8" applyFont="1" applyFill="1" applyAlignment="1" applyProtection="1">
      <alignment horizontal="left" vertical="center" wrapText="1"/>
      <protection hidden="1"/>
    </xf>
    <xf numFmtId="0" fontId="71" fillId="24" borderId="0" xfId="0" applyFont="1" applyFill="1" applyBorder="1" applyAlignment="1" applyProtection="1">
      <alignment horizontal="center"/>
      <protection hidden="1"/>
    </xf>
    <xf numFmtId="0" fontId="7" fillId="0" borderId="33" xfId="8" applyFont="1" applyFill="1" applyBorder="1" applyAlignment="1" applyProtection="1">
      <alignment horizontal="center" vertical="center" wrapText="1"/>
      <protection hidden="1"/>
    </xf>
    <xf numFmtId="0" fontId="7" fillId="0" borderId="34" xfId="8" applyFont="1" applyFill="1" applyBorder="1" applyAlignment="1" applyProtection="1">
      <alignment horizontal="center" vertical="center" wrapText="1"/>
      <protection hidden="1"/>
    </xf>
    <xf numFmtId="0" fontId="8" fillId="4" borderId="35" xfId="8" applyFont="1" applyFill="1" applyBorder="1" applyAlignment="1" applyProtection="1">
      <alignment horizontal="center" vertical="center" wrapText="1"/>
      <protection hidden="1"/>
    </xf>
    <xf numFmtId="0" fontId="8" fillId="4" borderId="36" xfId="8" applyFont="1" applyFill="1" applyBorder="1" applyAlignment="1" applyProtection="1">
      <alignment horizontal="center" vertical="center" wrapText="1"/>
      <protection hidden="1"/>
    </xf>
    <xf numFmtId="0" fontId="10" fillId="21" borderId="0" xfId="8" applyFont="1" applyFill="1" applyAlignment="1" applyProtection="1">
      <alignment horizontal="left" vertical="center"/>
      <protection hidden="1"/>
    </xf>
    <xf numFmtId="0" fontId="20" fillId="0" borderId="12" xfId="0" applyFont="1" applyFill="1" applyBorder="1" applyAlignment="1" applyProtection="1">
      <alignment horizontal="center" vertical="center" wrapText="1"/>
      <protection hidden="1"/>
    </xf>
    <xf numFmtId="0" fontId="20" fillId="0" borderId="13" xfId="0" applyFont="1" applyFill="1" applyBorder="1" applyAlignment="1" applyProtection="1">
      <alignment horizontal="center" vertical="center" wrapText="1"/>
      <protection hidden="1"/>
    </xf>
    <xf numFmtId="0" fontId="20" fillId="0" borderId="16" xfId="0" applyFont="1" applyFill="1" applyBorder="1" applyAlignment="1" applyProtection="1">
      <alignment horizontal="center" vertical="center" wrapText="1"/>
      <protection hidden="1"/>
    </xf>
    <xf numFmtId="0" fontId="20" fillId="10" borderId="12" xfId="0" applyFont="1" applyFill="1" applyBorder="1" applyAlignment="1" applyProtection="1">
      <alignment horizontal="center" vertical="center" wrapText="1"/>
      <protection hidden="1"/>
    </xf>
    <xf numFmtId="0" fontId="20" fillId="10" borderId="13" xfId="0" applyFont="1" applyFill="1" applyBorder="1" applyAlignment="1" applyProtection="1">
      <alignment horizontal="center" vertical="center" wrapText="1"/>
      <protection hidden="1"/>
    </xf>
    <xf numFmtId="0" fontId="20" fillId="10" borderId="16" xfId="0" applyFont="1" applyFill="1" applyBorder="1" applyAlignment="1" applyProtection="1">
      <alignment horizontal="center" vertical="center" wrapText="1"/>
      <protection hidden="1"/>
    </xf>
    <xf numFmtId="0" fontId="7" fillId="10" borderId="0" xfId="8" applyFont="1" applyFill="1" applyBorder="1" applyAlignment="1" applyProtection="1">
      <alignment horizontal="left" vertical="center" wrapText="1"/>
      <protection hidden="1"/>
    </xf>
    <xf numFmtId="0" fontId="8" fillId="10" borderId="0" xfId="8" applyFont="1" applyFill="1" applyBorder="1" applyAlignment="1" applyProtection="1">
      <alignment horizontal="left" vertical="center" wrapText="1"/>
      <protection hidden="1"/>
    </xf>
    <xf numFmtId="0" fontId="45" fillId="10" borderId="0" xfId="8" applyFont="1" applyFill="1" applyBorder="1" applyAlignment="1" applyProtection="1">
      <alignment horizontal="left" vertical="center" wrapText="1"/>
      <protection hidden="1"/>
    </xf>
    <xf numFmtId="0" fontId="7" fillId="10" borderId="5" xfId="8" applyFont="1" applyFill="1" applyBorder="1" applyAlignment="1" applyProtection="1">
      <alignment horizontal="left" vertical="center" wrapText="1"/>
      <protection hidden="1"/>
    </xf>
    <xf numFmtId="0" fontId="7" fillId="16" borderId="5"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vertical="center" wrapText="1"/>
      <protection hidden="1"/>
    </xf>
    <xf numFmtId="0" fontId="13" fillId="4" borderId="0" xfId="8" applyFont="1" applyFill="1" applyAlignment="1" applyProtection="1">
      <alignment horizontal="left" vertical="top" wrapText="1"/>
      <protection hidden="1"/>
    </xf>
    <xf numFmtId="0" fontId="7" fillId="16" borderId="4" xfId="8" applyFont="1" applyFill="1" applyBorder="1" applyAlignment="1" applyProtection="1">
      <alignment horizontal="center" vertical="center" wrapText="1"/>
      <protection hidden="1"/>
    </xf>
    <xf numFmtId="0" fontId="7" fillId="16" borderId="18" xfId="8" applyFont="1" applyFill="1" applyBorder="1" applyAlignment="1" applyProtection="1">
      <alignment horizontal="center"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7" fillId="0" borderId="5"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47" fillId="10" borderId="0" xfId="15" applyFill="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wrapText="1"/>
      <protection hidden="1"/>
    </xf>
    <xf numFmtId="0" fontId="0" fillId="4" borderId="0" xfId="0" applyFill="1" applyAlignment="1" applyProtection="1">
      <alignment vertical="center"/>
      <protection hidden="1"/>
    </xf>
    <xf numFmtId="0" fontId="7" fillId="4" borderId="4" xfId="8" applyFont="1" applyFill="1" applyBorder="1" applyAlignment="1" applyProtection="1">
      <alignment horizontal="center" vertical="center" wrapText="1"/>
      <protection hidden="1"/>
    </xf>
    <xf numFmtId="0" fontId="7" fillId="4" borderId="43" xfId="8" applyFont="1" applyFill="1" applyBorder="1" applyAlignment="1" applyProtection="1">
      <alignment horizontal="center" vertical="center" wrapText="1"/>
      <protection hidden="1"/>
    </xf>
    <xf numFmtId="0" fontId="7" fillId="4" borderId="5"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67" fillId="0" borderId="3" xfId="0" applyFont="1" applyFill="1" applyBorder="1" applyAlignment="1" applyProtection="1">
      <alignment horizontal="center" vertical="center"/>
      <protection hidden="1"/>
    </xf>
    <xf numFmtId="0" fontId="51" fillId="11" borderId="0" xfId="0" applyFont="1" applyFill="1" applyBorder="1" applyAlignment="1" applyProtection="1">
      <alignment horizontal="center" vertical="center"/>
      <protection hidden="1"/>
    </xf>
    <xf numFmtId="0" fontId="51" fillId="10" borderId="0" xfId="0" applyFont="1" applyFill="1" applyBorder="1" applyAlignment="1" applyProtection="1">
      <alignment horizontal="center" vertical="center"/>
      <protection hidden="1"/>
    </xf>
    <xf numFmtId="0" fontId="56" fillId="0" borderId="0" xfId="0" applyFont="1" applyFill="1" applyBorder="1" applyAlignment="1" applyProtection="1">
      <alignment horizontal="left" vertical="center" wrapText="1"/>
      <protection hidden="1"/>
    </xf>
    <xf numFmtId="0" fontId="67" fillId="0" borderId="4" xfId="0" applyFont="1" applyFill="1" applyBorder="1" applyAlignment="1" applyProtection="1">
      <alignment horizontal="center" vertical="center"/>
      <protection hidden="1"/>
    </xf>
    <xf numFmtId="0" fontId="67" fillId="0" borderId="6" xfId="0" applyFont="1" applyFill="1" applyBorder="1" applyAlignment="1" applyProtection="1">
      <alignment horizontal="center" vertical="center"/>
      <protection hidden="1"/>
    </xf>
    <xf numFmtId="0" fontId="67" fillId="0" borderId="7" xfId="0" applyFont="1" applyFill="1" applyBorder="1" applyAlignment="1" applyProtection="1">
      <alignment horizontal="center" vertical="center"/>
      <protection hidden="1"/>
    </xf>
    <xf numFmtId="0" fontId="67" fillId="0" borderId="8" xfId="0" applyFont="1" applyFill="1" applyBorder="1" applyAlignment="1" applyProtection="1">
      <alignment horizontal="center" vertical="center"/>
      <protection hidden="1"/>
    </xf>
    <xf numFmtId="0" fontId="67" fillId="0" borderId="9" xfId="0" applyFont="1" applyFill="1" applyBorder="1" applyAlignment="1" applyProtection="1">
      <alignment horizontal="center" vertical="center"/>
      <protection hidden="1"/>
    </xf>
    <xf numFmtId="0" fontId="67" fillId="0" borderId="10" xfId="0" applyFont="1" applyFill="1" applyBorder="1" applyAlignment="1" applyProtection="1">
      <alignment horizontal="center" vertical="center"/>
      <protection hidden="1"/>
    </xf>
    <xf numFmtId="0" fontId="8" fillId="0" borderId="2" xfId="8" applyFont="1" applyFill="1" applyBorder="1" applyAlignment="1" applyProtection="1">
      <alignment horizontal="left" vertical="center" wrapText="1"/>
      <protection hidden="1"/>
    </xf>
    <xf numFmtId="0" fontId="13" fillId="0" borderId="0" xfId="8" applyFont="1" applyFill="1" applyBorder="1" applyAlignment="1" applyProtection="1">
      <alignment horizontal="left" vertical="center" wrapText="1"/>
      <protection hidden="1"/>
    </xf>
    <xf numFmtId="0" fontId="7" fillId="0" borderId="44" xfId="8" applyFont="1" applyFill="1" applyBorder="1" applyAlignment="1" applyProtection="1">
      <alignment horizontal="left" vertical="center" wrapText="1"/>
      <protection hidden="1"/>
    </xf>
    <xf numFmtId="0" fontId="7" fillId="4" borderId="18" xfId="8" applyFont="1" applyFill="1" applyBorder="1" applyAlignment="1" applyProtection="1">
      <alignment horizontal="center" vertical="center" wrapText="1"/>
      <protection hidden="1"/>
    </xf>
    <xf numFmtId="0" fontId="7" fillId="4" borderId="11" xfId="8" applyFont="1" applyFill="1" applyBorder="1" applyAlignment="1" applyProtection="1">
      <alignment horizontal="left" vertical="center" wrapText="1"/>
      <protection hidden="1"/>
    </xf>
    <xf numFmtId="0" fontId="0" fillId="4" borderId="25" xfId="0" applyFill="1" applyBorder="1" applyProtection="1">
      <protection hidden="1"/>
    </xf>
    <xf numFmtId="0" fontId="0" fillId="4" borderId="24" xfId="0" applyFill="1" applyBorder="1" applyProtection="1">
      <protection hidden="1"/>
    </xf>
    <xf numFmtId="0" fontId="41" fillId="4" borderId="0" xfId="8" applyFont="1" applyFill="1" applyAlignment="1" applyProtection="1">
      <alignment horizontal="left" vertical="center" wrapText="1"/>
      <protection hidden="1"/>
    </xf>
    <xf numFmtId="0" fontId="68" fillId="0" borderId="0" xfId="0" applyFont="1" applyFill="1" applyAlignment="1" applyProtection="1">
      <alignment horizontal="left" vertical="center"/>
      <protection hidden="1"/>
    </xf>
    <xf numFmtId="0" fontId="14" fillId="8" borderId="0" xfId="8" applyFont="1" applyFill="1" applyBorder="1" applyAlignment="1" applyProtection="1">
      <alignment horizontal="center"/>
      <protection hidden="1"/>
    </xf>
  </cellXfs>
  <cellStyles count="26">
    <cellStyle name="cf1" xfId="1"/>
    <cellStyle name="cf2" xfId="2"/>
    <cellStyle name="cf3" xfId="3"/>
    <cellStyle name="cf4" xfId="4"/>
    <cellStyle name="cf5" xfId="5"/>
    <cellStyle name="cf6" xfId="6"/>
    <cellStyle name="Comma" xfId="12" builtinId="3"/>
    <cellStyle name="Comma 2" xfId="7"/>
    <cellStyle name="Comma 2 2" xfId="20"/>
    <cellStyle name="Comma 3" xfId="25"/>
    <cellStyle name="Currency 2" xfId="22"/>
    <cellStyle name="Hyperlink" xfId="15" builtinId="8"/>
    <cellStyle name="Hyperlink 2" xfId="16"/>
    <cellStyle name="Normal" xfId="0" builtinId="0" customBuiltin="1"/>
    <cellStyle name="Normal 2" xfId="8"/>
    <cellStyle name="Normal 2 2" xfId="17"/>
    <cellStyle name="Normal 3" xfId="11"/>
    <cellStyle name="Normal 3 2" xfId="18"/>
    <cellStyle name="Normal 4" xfId="19"/>
    <cellStyle name="Normal 5" xfId="23"/>
    <cellStyle name="Normal 6" xfId="13"/>
    <cellStyle name="Normal 6 2" xfId="24"/>
    <cellStyle name="Normal 7" xfId="9"/>
    <cellStyle name="Percent 2" xfId="10"/>
    <cellStyle name="Percent 2 2" xfId="21"/>
    <cellStyle name="Percent 3" xfId="14"/>
  </cellStyles>
  <dxfs count="47">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76200</xdr:colOff>
      <xdr:row>0</xdr:row>
      <xdr:rowOff>28575</xdr:rowOff>
    </xdr:from>
    <xdr:to>
      <xdr:col>7</xdr:col>
      <xdr:colOff>85500</xdr:colOff>
      <xdr:row>3</xdr:row>
      <xdr:rowOff>3666</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781925" y="28575"/>
          <a:ext cx="1800000" cy="956166"/>
        </a:xfrm>
        <a:prstGeom prst="rect">
          <a:avLst/>
        </a:prstGeom>
        <a:noFill/>
      </xdr:spPr>
    </xdr:pic>
    <xdr:clientData/>
  </xdr:twoCellAnchor>
  <xdr:twoCellAnchor editAs="oneCell">
    <xdr:from>
      <xdr:col>4</xdr:col>
      <xdr:colOff>85725</xdr:colOff>
      <xdr:row>48</xdr:row>
      <xdr:rowOff>152399</xdr:rowOff>
    </xdr:from>
    <xdr:to>
      <xdr:col>5</xdr:col>
      <xdr:colOff>3175</xdr:colOff>
      <xdr:row>49</xdr:row>
      <xdr:rowOff>215999</xdr:rowOff>
    </xdr:to>
    <xdr:pic>
      <xdr:nvPicPr>
        <xdr:cNvPr id="3" name="Picture 2"/>
        <xdr:cNvPicPr/>
      </xdr:nvPicPr>
      <xdr:blipFill rotWithShape="1">
        <a:blip xmlns:r="http://schemas.openxmlformats.org/officeDocument/2006/relationships" r:embed="rId2"/>
        <a:srcRect l="37830" t="64621" r="55254" b="31653"/>
        <a:stretch/>
      </xdr:blipFill>
      <xdr:spPr bwMode="auto">
        <a:xfrm>
          <a:off x="6896100" y="14773274"/>
          <a:ext cx="812800" cy="21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1924050</xdr:colOff>
      <xdr:row>49</xdr:row>
      <xdr:rowOff>200025</xdr:rowOff>
    </xdr:from>
    <xdr:to>
      <xdr:col>3</xdr:col>
      <xdr:colOff>425450</xdr:colOff>
      <xdr:row>49</xdr:row>
      <xdr:rowOff>416025</xdr:rowOff>
    </xdr:to>
    <xdr:pic>
      <xdr:nvPicPr>
        <xdr:cNvPr id="4" name="Picture 3"/>
        <xdr:cNvPicPr/>
      </xdr:nvPicPr>
      <xdr:blipFill rotWithShape="1">
        <a:blip xmlns:r="http://schemas.openxmlformats.org/officeDocument/2006/relationships" r:embed="rId3"/>
        <a:srcRect l="10310" t="25994" r="82027" b="68365"/>
        <a:stretch/>
      </xdr:blipFill>
      <xdr:spPr bwMode="auto">
        <a:xfrm>
          <a:off x="4276725" y="14944725"/>
          <a:ext cx="730250" cy="216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3790950</xdr:colOff>
      <xdr:row>0</xdr:row>
      <xdr:rowOff>0</xdr:rowOff>
    </xdr:from>
    <xdr:to>
      <xdr:col>4</xdr:col>
      <xdr:colOff>124884</xdr:colOff>
      <xdr:row>3</xdr:row>
      <xdr:rowOff>133350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410325" y="0"/>
          <a:ext cx="1658409" cy="8572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1819275</xdr:colOff>
      <xdr:row>0</xdr:row>
      <xdr:rowOff>66675</xdr:rowOff>
    </xdr:from>
    <xdr:to>
      <xdr:col>3</xdr:col>
      <xdr:colOff>95250</xdr:colOff>
      <xdr:row>4</xdr:row>
      <xdr:rowOff>28575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2543175" y="66675"/>
          <a:ext cx="174307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1543050</xdr:colOff>
      <xdr:row>0</xdr:row>
      <xdr:rowOff>76200</xdr:rowOff>
    </xdr:from>
    <xdr:to>
      <xdr:col>4</xdr:col>
      <xdr:colOff>85500</xdr:colOff>
      <xdr:row>4</xdr:row>
      <xdr:rowOff>9348</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486400" y="76200"/>
          <a:ext cx="1800000" cy="79039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603250</xdr:colOff>
      <xdr:row>0</xdr:row>
      <xdr:rowOff>0</xdr:rowOff>
    </xdr:from>
    <xdr:to>
      <xdr:col>5</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337300" y="0"/>
          <a:ext cx="2006600" cy="10668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1247775</xdr:colOff>
      <xdr:row>0</xdr:row>
      <xdr:rowOff>76200</xdr:rowOff>
    </xdr:from>
    <xdr:to>
      <xdr:col>6</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162550" y="76200"/>
          <a:ext cx="2009775" cy="10287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1228725</xdr:colOff>
      <xdr:row>0</xdr:row>
      <xdr:rowOff>123825</xdr:rowOff>
    </xdr:from>
    <xdr:to>
      <xdr:col>7</xdr:col>
      <xdr:colOff>180975</xdr:colOff>
      <xdr:row>4</xdr:row>
      <xdr:rowOff>200025</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8172450" y="123825"/>
          <a:ext cx="2009775" cy="981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3457977</xdr:colOff>
      <xdr:row>0</xdr:row>
      <xdr:rowOff>66675</xdr:rowOff>
    </xdr:from>
    <xdr:to>
      <xdr:col>4</xdr:col>
      <xdr:colOff>153459</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134252" y="66675"/>
          <a:ext cx="2000907" cy="1057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1419225</xdr:colOff>
      <xdr:row>0</xdr:row>
      <xdr:rowOff>161925</xdr:rowOff>
    </xdr:from>
    <xdr:to>
      <xdr:col>6</xdr:col>
      <xdr:colOff>142875</xdr:colOff>
      <xdr:row>4</xdr:row>
      <xdr:rowOff>152400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505450" y="161925"/>
          <a:ext cx="1676400" cy="8953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619125</xdr:colOff>
      <xdr:row>0</xdr:row>
      <xdr:rowOff>19050</xdr:rowOff>
    </xdr:from>
    <xdr:to>
      <xdr:col>6</xdr:col>
      <xdr:colOff>152400</xdr:colOff>
      <xdr:row>4</xdr:row>
      <xdr:rowOff>95250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743575" y="19050"/>
          <a:ext cx="2009775" cy="9906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6391275</xdr:colOff>
      <xdr:row>0</xdr:row>
      <xdr:rowOff>28575</xdr:rowOff>
    </xdr:from>
    <xdr:to>
      <xdr:col>5</xdr:col>
      <xdr:colOff>124884</xdr:colOff>
      <xdr:row>4</xdr:row>
      <xdr:rowOff>123825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934200" y="28575"/>
          <a:ext cx="1658409" cy="857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Redirection\Users\estylianou\Desktop\Elisavet%20Stylianou\Clients'%20Assets%20-%20T144-002\Forms\Form%20T144-002%20for%20CIFs%20Quarterly%20Statistics%20v.4%20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Redirection\MSiekkeris\Desktop\QST-MC%20Unlocked%20-%20Version%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iekkeris\AppData\Local\Microsoft\Windows\INetCache\Content.Outlook\CEY0068U\Form%20REBR%20v.1%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Section D(1)"/>
      <sheetName val="Section D(2)"/>
      <sheetName val="Section E"/>
      <sheetName val="Section F"/>
      <sheetName val="Section G"/>
      <sheetName val="Section H"/>
      <sheetName val="Validation Tests"/>
      <sheetName val="Definitions"/>
      <sheetName val="Allowed Values"/>
    </sheetNames>
    <sheetDataSet>
      <sheetData sheetId="0"/>
      <sheetData sheetId="1">
        <row r="36">
          <cell r="C36" t="str">
            <v>FALSE</v>
          </cell>
        </row>
      </sheetData>
      <sheetData sheetId="2">
        <row r="17">
          <cell r="E17" t="b">
            <v>0</v>
          </cell>
        </row>
      </sheetData>
      <sheetData sheetId="3">
        <row r="14">
          <cell r="F14" t="b">
            <v>0</v>
          </cell>
        </row>
      </sheetData>
      <sheetData sheetId="4">
        <row r="12">
          <cell r="F12" t="b">
            <v>0</v>
          </cell>
        </row>
      </sheetData>
      <sheetData sheetId="5">
        <row r="8">
          <cell r="M8" t="b">
            <v>0</v>
          </cell>
        </row>
      </sheetData>
      <sheetData sheetId="6"/>
      <sheetData sheetId="7">
        <row r="29">
          <cell r="E29" t="b">
            <v>0</v>
          </cell>
        </row>
      </sheetData>
      <sheetData sheetId="8">
        <row r="9">
          <cell r="G9" t="b">
            <v>0</v>
          </cell>
        </row>
      </sheetData>
      <sheetData sheetId="9"/>
      <sheetData sheetId="10"/>
      <sheetData sheetId="11"/>
      <sheetData sheetId="12"/>
      <sheetData sheetId="13">
        <row r="9">
          <cell r="B9" t="str">
            <v>N/A</v>
          </cell>
        </row>
        <row r="10">
          <cell r="B10" t="str">
            <v>Afghanistan,AF</v>
          </cell>
        </row>
        <row r="11">
          <cell r="B11" t="str">
            <v>Åland Islands,AX</v>
          </cell>
        </row>
        <row r="12">
          <cell r="B12" t="str">
            <v>Albania,AL</v>
          </cell>
        </row>
        <row r="13">
          <cell r="B13" t="str">
            <v>Algeria,DZ</v>
          </cell>
        </row>
        <row r="14">
          <cell r="B14" t="str">
            <v>American Samoa,AS</v>
          </cell>
        </row>
        <row r="15">
          <cell r="B15" t="str">
            <v>Andorra,AD</v>
          </cell>
        </row>
        <row r="16">
          <cell r="B16" t="str">
            <v>Angola,AO</v>
          </cell>
        </row>
        <row r="17">
          <cell r="B17" t="str">
            <v>Anguilla,AI</v>
          </cell>
        </row>
        <row r="18">
          <cell r="B18" t="str">
            <v>Antarctica,AQ</v>
          </cell>
        </row>
        <row r="19">
          <cell r="B19" t="str">
            <v>Antigua and Barbuda,AG</v>
          </cell>
        </row>
        <row r="20">
          <cell r="B20" t="str">
            <v>Argentina,AR</v>
          </cell>
        </row>
        <row r="21">
          <cell r="B21" t="str">
            <v>Armenia,AM</v>
          </cell>
        </row>
        <row r="22">
          <cell r="B22" t="str">
            <v>Aruba,AW</v>
          </cell>
        </row>
        <row r="23">
          <cell r="B23" t="str">
            <v>Australia,AU</v>
          </cell>
        </row>
        <row r="24">
          <cell r="B24" t="str">
            <v>Austria,AT</v>
          </cell>
        </row>
        <row r="25">
          <cell r="B25" t="str">
            <v>Azerbaijan,AZ</v>
          </cell>
        </row>
        <row r="26">
          <cell r="B26" t="str">
            <v>Bahamas,BS</v>
          </cell>
        </row>
        <row r="27">
          <cell r="B27" t="str">
            <v>Bahrain,BH</v>
          </cell>
        </row>
        <row r="28">
          <cell r="B28" t="str">
            <v>Bangladesh,BD</v>
          </cell>
        </row>
        <row r="29">
          <cell r="B29" t="str">
            <v>Barbados,BB</v>
          </cell>
        </row>
        <row r="30">
          <cell r="B30" t="str">
            <v>Belarus,BY</v>
          </cell>
        </row>
        <row r="31">
          <cell r="B31" t="str">
            <v>Belgium,BE</v>
          </cell>
        </row>
        <row r="32">
          <cell r="B32" t="str">
            <v>Belize,BZ</v>
          </cell>
        </row>
        <row r="33">
          <cell r="B33" t="str">
            <v>Benin,BJ</v>
          </cell>
        </row>
        <row r="34">
          <cell r="B34" t="str">
            <v>Bermuda,BM</v>
          </cell>
        </row>
        <row r="35">
          <cell r="B35" t="str">
            <v>Bhutan,BT</v>
          </cell>
        </row>
        <row r="36">
          <cell r="B36" t="str">
            <v>"Bolivia, Plurinational State of",BO</v>
          </cell>
        </row>
        <row r="37">
          <cell r="B37" t="str">
            <v>"Bonaire, Sint Eustatius and Saba",BQ</v>
          </cell>
        </row>
        <row r="38">
          <cell r="B38" t="str">
            <v>Bosnia and Herzegovina,BA</v>
          </cell>
        </row>
        <row r="39">
          <cell r="B39" t="str">
            <v>Botswana,BW</v>
          </cell>
        </row>
        <row r="40">
          <cell r="B40" t="str">
            <v>Bouvet Island,BV</v>
          </cell>
        </row>
        <row r="41">
          <cell r="B41" t="str">
            <v>Brazil,BR</v>
          </cell>
        </row>
        <row r="42">
          <cell r="B42" t="str">
            <v>British Indian Ocean Territory,IO</v>
          </cell>
        </row>
        <row r="43">
          <cell r="B43" t="str">
            <v>Brunei Darussalam,BN</v>
          </cell>
        </row>
        <row r="44">
          <cell r="B44" t="str">
            <v>Bulgaria,BG</v>
          </cell>
        </row>
        <row r="45">
          <cell r="B45" t="str">
            <v>Burkina Faso,BF</v>
          </cell>
        </row>
        <row r="46">
          <cell r="B46" t="str">
            <v>Burundi,BI</v>
          </cell>
        </row>
        <row r="47">
          <cell r="B47" t="str">
            <v>Cambodia,KH</v>
          </cell>
        </row>
        <row r="48">
          <cell r="B48" t="str">
            <v>Cameroon,CM</v>
          </cell>
        </row>
        <row r="49">
          <cell r="B49" t="str">
            <v>Canada,CA</v>
          </cell>
        </row>
        <row r="50">
          <cell r="B50" t="str">
            <v>Cape Verde,CV</v>
          </cell>
        </row>
        <row r="51">
          <cell r="B51" t="str">
            <v>Cayman Islands,KY</v>
          </cell>
        </row>
        <row r="52">
          <cell r="B52" t="str">
            <v>Central African Republic,CF</v>
          </cell>
        </row>
        <row r="53">
          <cell r="B53" t="str">
            <v>Chad,TD</v>
          </cell>
        </row>
        <row r="54">
          <cell r="B54" t="str">
            <v>Chile,CL</v>
          </cell>
        </row>
        <row r="55">
          <cell r="B55" t="str">
            <v>China,CN</v>
          </cell>
        </row>
        <row r="56">
          <cell r="B56" t="str">
            <v>Christmas Island,CX</v>
          </cell>
        </row>
        <row r="57">
          <cell r="B57" t="str">
            <v>Cocos (Keeling) Islands,CC</v>
          </cell>
        </row>
        <row r="58">
          <cell r="B58" t="str">
            <v>Colombia,CO</v>
          </cell>
        </row>
        <row r="59">
          <cell r="B59" t="str">
            <v>Comoros,KM</v>
          </cell>
        </row>
        <row r="60">
          <cell r="B60" t="str">
            <v>Congo,CG</v>
          </cell>
        </row>
        <row r="61">
          <cell r="B61" t="str">
            <v>"Congo, the Democratic Republic of the",CD</v>
          </cell>
        </row>
        <row r="62">
          <cell r="B62" t="str">
            <v>Cook Islands,CK</v>
          </cell>
        </row>
        <row r="63">
          <cell r="B63" t="str">
            <v>Costa Rica,CR</v>
          </cell>
        </row>
        <row r="64">
          <cell r="B64" t="str">
            <v>Côte d'Ivoire,CI</v>
          </cell>
        </row>
        <row r="65">
          <cell r="B65" t="str">
            <v>Croatia,HR</v>
          </cell>
        </row>
        <row r="66">
          <cell r="B66" t="str">
            <v>Cuba,CU</v>
          </cell>
        </row>
        <row r="67">
          <cell r="B67" t="str">
            <v>Curaçao,CW</v>
          </cell>
        </row>
        <row r="68">
          <cell r="B68" t="str">
            <v>Cyprus,CY</v>
          </cell>
        </row>
        <row r="69">
          <cell r="B69" t="str">
            <v>Czech Republic,CZ</v>
          </cell>
        </row>
        <row r="70">
          <cell r="B70" t="str">
            <v>Denmark,DK</v>
          </cell>
        </row>
        <row r="71">
          <cell r="B71" t="str">
            <v>Djibouti,DJ</v>
          </cell>
        </row>
        <row r="72">
          <cell r="B72" t="str">
            <v>Dominica,DM</v>
          </cell>
        </row>
        <row r="73">
          <cell r="B73" t="str">
            <v>Dominican Republic,DO</v>
          </cell>
        </row>
        <row r="74">
          <cell r="B74" t="str">
            <v>Ecuador,EC</v>
          </cell>
        </row>
        <row r="75">
          <cell r="B75" t="str">
            <v>Egypt,EG</v>
          </cell>
        </row>
        <row r="76">
          <cell r="B76" t="str">
            <v>El Salvador,SV</v>
          </cell>
        </row>
        <row r="77">
          <cell r="B77" t="str">
            <v>Equatorial Guinea,GQ</v>
          </cell>
        </row>
        <row r="78">
          <cell r="B78" t="str">
            <v>Eritrea,ER</v>
          </cell>
        </row>
        <row r="79">
          <cell r="B79" t="str">
            <v>Estonia,EE</v>
          </cell>
        </row>
        <row r="80">
          <cell r="B80" t="str">
            <v>Ethiopia,ET</v>
          </cell>
        </row>
        <row r="81">
          <cell r="B81" t="str">
            <v>Falkland Islands (Malvinas),FK</v>
          </cell>
        </row>
        <row r="82">
          <cell r="B82" t="str">
            <v>Faroe Islands,FO</v>
          </cell>
        </row>
        <row r="83">
          <cell r="B83" t="str">
            <v>Fiji,FJ</v>
          </cell>
        </row>
        <row r="84">
          <cell r="B84" t="str">
            <v>Finland,FI</v>
          </cell>
        </row>
        <row r="85">
          <cell r="B85" t="str">
            <v>France,FR</v>
          </cell>
        </row>
        <row r="86">
          <cell r="B86" t="str">
            <v>French Guiana,GF</v>
          </cell>
        </row>
        <row r="87">
          <cell r="B87" t="str">
            <v>French Polynesia,PF</v>
          </cell>
        </row>
        <row r="88">
          <cell r="B88" t="str">
            <v>French Southern Territories,TF</v>
          </cell>
        </row>
        <row r="89">
          <cell r="B89" t="str">
            <v>Gabon,GA</v>
          </cell>
        </row>
        <row r="90">
          <cell r="B90" t="str">
            <v>Gambia,GM</v>
          </cell>
        </row>
        <row r="91">
          <cell r="B91" t="str">
            <v>Georgia,GE</v>
          </cell>
        </row>
        <row r="92">
          <cell r="B92" t="str">
            <v>Germany,DE</v>
          </cell>
        </row>
        <row r="93">
          <cell r="B93" t="str">
            <v>Ghana,GH</v>
          </cell>
        </row>
        <row r="94">
          <cell r="B94" t="str">
            <v>Gibraltar,GI</v>
          </cell>
        </row>
        <row r="95">
          <cell r="B95" t="str">
            <v>Greece,GR</v>
          </cell>
        </row>
        <row r="96">
          <cell r="B96" t="str">
            <v>Greenland,GL</v>
          </cell>
        </row>
        <row r="97">
          <cell r="B97" t="str">
            <v>Grenada,GD</v>
          </cell>
        </row>
        <row r="98">
          <cell r="B98" t="str">
            <v>Guadeloupe,GP</v>
          </cell>
        </row>
        <row r="99">
          <cell r="B99" t="str">
            <v>Guam,GU</v>
          </cell>
        </row>
        <row r="100">
          <cell r="B100" t="str">
            <v>Guatemala,GT</v>
          </cell>
        </row>
        <row r="101">
          <cell r="B101" t="str">
            <v>Guernsey,GG</v>
          </cell>
        </row>
        <row r="102">
          <cell r="B102" t="str">
            <v>Guinea,GN</v>
          </cell>
        </row>
        <row r="103">
          <cell r="B103" t="str">
            <v>Guinea-Bissau,GW</v>
          </cell>
        </row>
        <row r="104">
          <cell r="B104" t="str">
            <v>Guyana,GY</v>
          </cell>
        </row>
        <row r="105">
          <cell r="B105" t="str">
            <v>Haiti,HT</v>
          </cell>
        </row>
        <row r="106">
          <cell r="B106" t="str">
            <v>Heard Island and McDonald Islands,HM</v>
          </cell>
        </row>
        <row r="107">
          <cell r="B107" t="str">
            <v>Holy See (Vatican City State),VA</v>
          </cell>
        </row>
        <row r="108">
          <cell r="B108" t="str">
            <v>Honduras,HN</v>
          </cell>
        </row>
        <row r="109">
          <cell r="B109" t="str">
            <v>Hong Kong,HK</v>
          </cell>
        </row>
        <row r="110">
          <cell r="B110" t="str">
            <v>Hungary,HU</v>
          </cell>
        </row>
        <row r="111">
          <cell r="B111" t="str">
            <v>Iceland,IS</v>
          </cell>
        </row>
        <row r="112">
          <cell r="B112" t="str">
            <v>India,IN</v>
          </cell>
        </row>
        <row r="113">
          <cell r="B113" t="str">
            <v>Indonesia,ID</v>
          </cell>
        </row>
        <row r="114">
          <cell r="B114" t="str">
            <v>"Iran, Islamic Republic of",IR</v>
          </cell>
        </row>
        <row r="115">
          <cell r="B115" t="str">
            <v>Iraq,IQ</v>
          </cell>
        </row>
        <row r="116">
          <cell r="B116" t="str">
            <v>Ireland,IE</v>
          </cell>
        </row>
        <row r="117">
          <cell r="B117" t="str">
            <v>Isle of Man,IM</v>
          </cell>
        </row>
        <row r="118">
          <cell r="B118" t="str">
            <v>Israel,IL</v>
          </cell>
        </row>
        <row r="119">
          <cell r="B119" t="str">
            <v>Italy,IT</v>
          </cell>
        </row>
        <row r="120">
          <cell r="B120" t="str">
            <v>Jamaica,JM</v>
          </cell>
        </row>
        <row r="121">
          <cell r="B121" t="str">
            <v>Japan,JP</v>
          </cell>
        </row>
        <row r="122">
          <cell r="B122" t="str">
            <v>Jersey,JE</v>
          </cell>
        </row>
        <row r="123">
          <cell r="B123" t="str">
            <v>Jordan,JO</v>
          </cell>
        </row>
        <row r="124">
          <cell r="B124" t="str">
            <v>Kazakhstan,KZ</v>
          </cell>
        </row>
        <row r="125">
          <cell r="B125" t="str">
            <v>Kenya,KE</v>
          </cell>
        </row>
        <row r="126">
          <cell r="B126" t="str">
            <v>Kiribati,KI</v>
          </cell>
        </row>
        <row r="127">
          <cell r="B127" t="str">
            <v>"Korea, Democratic People's Republic of",KP</v>
          </cell>
        </row>
        <row r="128">
          <cell r="B128" t="str">
            <v>"Korea, Republic of",KR</v>
          </cell>
        </row>
        <row r="129">
          <cell r="B129" t="str">
            <v>Kuwait,KW</v>
          </cell>
        </row>
        <row r="130">
          <cell r="B130" t="str">
            <v>Kyrgyzstan,KG</v>
          </cell>
        </row>
        <row r="131">
          <cell r="B131" t="str">
            <v>Lao People's Democratic Republic,LA</v>
          </cell>
        </row>
        <row r="132">
          <cell r="B132" t="str">
            <v>Latvia,LV</v>
          </cell>
        </row>
        <row r="133">
          <cell r="B133" t="str">
            <v>Lebanon,LB</v>
          </cell>
        </row>
        <row r="134">
          <cell r="B134" t="str">
            <v>Lesotho,LS</v>
          </cell>
        </row>
        <row r="135">
          <cell r="B135" t="str">
            <v>Liberia,LR</v>
          </cell>
        </row>
        <row r="136">
          <cell r="B136" t="str">
            <v>Libya,LY</v>
          </cell>
        </row>
        <row r="137">
          <cell r="B137" t="str">
            <v>Liechtenstein,LI</v>
          </cell>
        </row>
        <row r="138">
          <cell r="B138" t="str">
            <v>Lithuania,LT</v>
          </cell>
        </row>
        <row r="139">
          <cell r="B139" t="str">
            <v>Luxembourg,LU</v>
          </cell>
        </row>
        <row r="140">
          <cell r="B140" t="str">
            <v>Macao,MO</v>
          </cell>
        </row>
        <row r="141">
          <cell r="B141" t="str">
            <v>"Macedonia, the Former Yugoslav Republic of",MK</v>
          </cell>
        </row>
        <row r="142">
          <cell r="B142" t="str">
            <v>Madagascar,MG</v>
          </cell>
        </row>
        <row r="143">
          <cell r="B143" t="str">
            <v>Malawi,MW</v>
          </cell>
        </row>
        <row r="144">
          <cell r="B144" t="str">
            <v>Malaysia,MY</v>
          </cell>
        </row>
        <row r="145">
          <cell r="B145" t="str">
            <v>Maldives,MV</v>
          </cell>
        </row>
        <row r="146">
          <cell r="B146" t="str">
            <v>Mali,ML</v>
          </cell>
        </row>
        <row r="147">
          <cell r="B147" t="str">
            <v>Malta,MT</v>
          </cell>
        </row>
        <row r="148">
          <cell r="B148" t="str">
            <v>Marshall Islands,MH</v>
          </cell>
        </row>
        <row r="149">
          <cell r="B149" t="str">
            <v>Martinique,MQ</v>
          </cell>
        </row>
        <row r="150">
          <cell r="B150" t="str">
            <v>Mauritania,MR</v>
          </cell>
        </row>
        <row r="151">
          <cell r="B151" t="str">
            <v>Mauritius,MU</v>
          </cell>
        </row>
        <row r="152">
          <cell r="B152" t="str">
            <v>Mayotte,YT</v>
          </cell>
        </row>
        <row r="153">
          <cell r="B153" t="str">
            <v>Mexico,MX</v>
          </cell>
        </row>
        <row r="154">
          <cell r="B154" t="str">
            <v>"Micronesia, Federated States of",FM</v>
          </cell>
        </row>
        <row r="155">
          <cell r="B155" t="str">
            <v>"Moldova, Republic of",MD</v>
          </cell>
        </row>
        <row r="156">
          <cell r="B156" t="str">
            <v>Monaco,MC</v>
          </cell>
        </row>
        <row r="157">
          <cell r="B157" t="str">
            <v>Mongolia,MN</v>
          </cell>
        </row>
        <row r="158">
          <cell r="B158" t="str">
            <v>Montenegro,ME</v>
          </cell>
        </row>
        <row r="159">
          <cell r="B159" t="str">
            <v>Montserrat,MS</v>
          </cell>
        </row>
        <row r="160">
          <cell r="B160" t="str">
            <v>Morocco,MA</v>
          </cell>
        </row>
        <row r="161">
          <cell r="B161" t="str">
            <v>Mozambique,MZ</v>
          </cell>
        </row>
        <row r="162">
          <cell r="B162" t="str">
            <v>Myanmar,MM</v>
          </cell>
        </row>
        <row r="163">
          <cell r="B163" t="str">
            <v>Namibia,NA</v>
          </cell>
        </row>
        <row r="164">
          <cell r="B164" t="str">
            <v>Nauru,NR</v>
          </cell>
        </row>
        <row r="165">
          <cell r="B165" t="str">
            <v>Nepal,NP</v>
          </cell>
        </row>
        <row r="166">
          <cell r="B166" t="str">
            <v>Netherlands,NL</v>
          </cell>
        </row>
        <row r="167">
          <cell r="B167" t="str">
            <v>New Caledonia,NC</v>
          </cell>
        </row>
        <row r="168">
          <cell r="B168" t="str">
            <v>New Zealand,NZ</v>
          </cell>
        </row>
        <row r="169">
          <cell r="B169" t="str">
            <v>Nicaragua,NI</v>
          </cell>
        </row>
        <row r="170">
          <cell r="B170" t="str">
            <v>Niger,NE</v>
          </cell>
        </row>
        <row r="171">
          <cell r="B171" t="str">
            <v>Nigeria,NG</v>
          </cell>
        </row>
        <row r="172">
          <cell r="B172" t="str">
            <v>Niue,NU</v>
          </cell>
        </row>
        <row r="173">
          <cell r="B173" t="str">
            <v>Norfolk Island,NF</v>
          </cell>
        </row>
        <row r="174">
          <cell r="B174" t="str">
            <v>Northern Mariana Islands,MP</v>
          </cell>
        </row>
        <row r="175">
          <cell r="B175" t="str">
            <v>Norway,NO</v>
          </cell>
        </row>
        <row r="176">
          <cell r="B176" t="str">
            <v>Oman,OM</v>
          </cell>
        </row>
        <row r="177">
          <cell r="B177" t="str">
            <v>Pakistan,PK</v>
          </cell>
        </row>
        <row r="178">
          <cell r="B178" t="str">
            <v>Palau,PW</v>
          </cell>
        </row>
        <row r="179">
          <cell r="B179" t="str">
            <v>"Palestine, State of",PS</v>
          </cell>
        </row>
        <row r="180">
          <cell r="B180" t="str">
            <v>Panama,PA</v>
          </cell>
        </row>
        <row r="181">
          <cell r="B181" t="str">
            <v>Papua New Guinea,PG</v>
          </cell>
        </row>
        <row r="182">
          <cell r="B182" t="str">
            <v>Paraguay,PY</v>
          </cell>
        </row>
        <row r="183">
          <cell r="B183" t="str">
            <v>Peru,PE</v>
          </cell>
        </row>
        <row r="184">
          <cell r="B184" t="str">
            <v>Philippines,PH</v>
          </cell>
        </row>
        <row r="185">
          <cell r="B185" t="str">
            <v>Pitcairn,PN</v>
          </cell>
        </row>
        <row r="186">
          <cell r="B186" t="str">
            <v>Poland,PL</v>
          </cell>
        </row>
        <row r="187">
          <cell r="B187" t="str">
            <v>Portugal,PT</v>
          </cell>
        </row>
        <row r="188">
          <cell r="B188" t="str">
            <v>Puerto Rico,PR</v>
          </cell>
        </row>
        <row r="189">
          <cell r="B189" t="str">
            <v>Qatar,QA</v>
          </cell>
        </row>
        <row r="190">
          <cell r="B190" t="str">
            <v>Réunion,RE</v>
          </cell>
        </row>
        <row r="191">
          <cell r="B191" t="str">
            <v>Romania,RO</v>
          </cell>
        </row>
        <row r="192">
          <cell r="B192" t="str">
            <v>Russian Federation,RU</v>
          </cell>
        </row>
        <row r="193">
          <cell r="B193" t="str">
            <v>Rwanda,RW</v>
          </cell>
        </row>
        <row r="194">
          <cell r="B194" t="str">
            <v>Saint Barthélemy,BL</v>
          </cell>
        </row>
        <row r="195">
          <cell r="B195" t="str">
            <v>"Saint Helena, Ascension and Tristan da Cunha",SH</v>
          </cell>
        </row>
        <row r="196">
          <cell r="B196" t="str">
            <v>Saint Kitts and Nevis,KN</v>
          </cell>
        </row>
        <row r="197">
          <cell r="B197" t="str">
            <v>Saint Lucia,LC</v>
          </cell>
        </row>
        <row r="198">
          <cell r="B198" t="str">
            <v>Saint Martin (French part),MF</v>
          </cell>
        </row>
        <row r="199">
          <cell r="B199" t="str">
            <v>Saint Pierre and Miquelon,PM</v>
          </cell>
        </row>
        <row r="200">
          <cell r="B200" t="str">
            <v>Saint Vincent and the Grenadines,VC</v>
          </cell>
        </row>
        <row r="201">
          <cell r="B201" t="str">
            <v>Samoa,WS</v>
          </cell>
        </row>
        <row r="202">
          <cell r="B202" t="str">
            <v>San Marino,SM</v>
          </cell>
        </row>
        <row r="203">
          <cell r="B203" t="str">
            <v>Sao Tome and Principe,ST</v>
          </cell>
        </row>
        <row r="204">
          <cell r="B204" t="str">
            <v>Saudi Arabia,SA</v>
          </cell>
        </row>
        <row r="205">
          <cell r="B205" t="str">
            <v>Senegal,SN</v>
          </cell>
        </row>
        <row r="206">
          <cell r="B206" t="str">
            <v>Serbia,RS</v>
          </cell>
        </row>
        <row r="207">
          <cell r="B207" t="str">
            <v>Seychelles,SC</v>
          </cell>
        </row>
        <row r="208">
          <cell r="B208" t="str">
            <v>Sierra Leone,SL</v>
          </cell>
        </row>
        <row r="209">
          <cell r="B209" t="str">
            <v>Singapore,SG</v>
          </cell>
        </row>
        <row r="210">
          <cell r="B210" t="str">
            <v>Sint Maarten (Dutch part),SX</v>
          </cell>
        </row>
        <row r="211">
          <cell r="B211" t="str">
            <v>Slovakia,SK</v>
          </cell>
        </row>
        <row r="212">
          <cell r="B212" t="str">
            <v>Slovenia,SI</v>
          </cell>
        </row>
        <row r="213">
          <cell r="B213" t="str">
            <v>Solomon Islands,SB</v>
          </cell>
        </row>
        <row r="214">
          <cell r="B214" t="str">
            <v>Somalia,SO</v>
          </cell>
        </row>
        <row r="215">
          <cell r="B215" t="str">
            <v>South Africa,ZA</v>
          </cell>
        </row>
        <row r="216">
          <cell r="B216" t="str">
            <v>South Georgia and the South Sandwich Islands,GS</v>
          </cell>
        </row>
        <row r="217">
          <cell r="B217" t="str">
            <v>South Sudan,SS</v>
          </cell>
        </row>
        <row r="218">
          <cell r="B218" t="str">
            <v>Spain,ES</v>
          </cell>
        </row>
        <row r="219">
          <cell r="B219" t="str">
            <v>Sri Lanka,LK</v>
          </cell>
        </row>
        <row r="220">
          <cell r="B220" t="str">
            <v>Sudan,SD</v>
          </cell>
        </row>
        <row r="221">
          <cell r="B221" t="str">
            <v>Suriname,SR</v>
          </cell>
        </row>
        <row r="222">
          <cell r="B222" t="str">
            <v>Svalbard and Jan Mayen,SJ</v>
          </cell>
        </row>
        <row r="223">
          <cell r="B223" t="str">
            <v>Swaziland,SZ</v>
          </cell>
        </row>
        <row r="224">
          <cell r="B224" t="str">
            <v>Sweden,SE</v>
          </cell>
        </row>
        <row r="225">
          <cell r="B225" t="str">
            <v>Switzerland,CH</v>
          </cell>
        </row>
        <row r="226">
          <cell r="B226" t="str">
            <v>Syrian Arab Republic,SY</v>
          </cell>
        </row>
        <row r="227">
          <cell r="B227" t="str">
            <v>"Taiwan, Province of China",TW</v>
          </cell>
        </row>
        <row r="228">
          <cell r="B228" t="str">
            <v>Tajikistan,TJ</v>
          </cell>
        </row>
        <row r="229">
          <cell r="B229" t="str">
            <v>"Tanzania, United Republic of",TZ</v>
          </cell>
        </row>
        <row r="230">
          <cell r="B230" t="str">
            <v>Thailand,TH</v>
          </cell>
        </row>
        <row r="231">
          <cell r="B231" t="str">
            <v>Timor-Leste,TL</v>
          </cell>
        </row>
        <row r="232">
          <cell r="B232" t="str">
            <v>Togo,TG</v>
          </cell>
        </row>
        <row r="233">
          <cell r="B233" t="str">
            <v>Tokelau,TK</v>
          </cell>
        </row>
        <row r="234">
          <cell r="B234" t="str">
            <v>Tonga,TO</v>
          </cell>
        </row>
        <row r="235">
          <cell r="B235" t="str">
            <v>Trinidad and Tobago,TT</v>
          </cell>
        </row>
        <row r="236">
          <cell r="B236" t="str">
            <v>Tunisia,TN</v>
          </cell>
        </row>
        <row r="237">
          <cell r="B237" t="str">
            <v>Turkey,TR</v>
          </cell>
        </row>
        <row r="238">
          <cell r="B238" t="str">
            <v>Turkmenistan,TM</v>
          </cell>
        </row>
        <row r="239">
          <cell r="B239" t="str">
            <v>Turks and Caicos Islands,TC</v>
          </cell>
        </row>
        <row r="240">
          <cell r="B240" t="str">
            <v>Tuvalu,TV</v>
          </cell>
        </row>
        <row r="241">
          <cell r="B241" t="str">
            <v>Uganda,UG</v>
          </cell>
        </row>
        <row r="242">
          <cell r="B242" t="str">
            <v>Ukraine,UA</v>
          </cell>
        </row>
        <row r="243">
          <cell r="B243" t="str">
            <v>United Arab Emirates,AE</v>
          </cell>
        </row>
        <row r="244">
          <cell r="B244" t="str">
            <v>United Kingdom,GB</v>
          </cell>
        </row>
        <row r="245">
          <cell r="B245" t="str">
            <v>United States,US</v>
          </cell>
        </row>
        <row r="246">
          <cell r="B246" t="str">
            <v>United States Minor Outlying Islands,UM</v>
          </cell>
        </row>
        <row r="247">
          <cell r="B247" t="str">
            <v>Uruguay,UY</v>
          </cell>
        </row>
        <row r="248">
          <cell r="B248" t="str">
            <v>Uzbekistan,UZ</v>
          </cell>
        </row>
        <row r="249">
          <cell r="B249" t="str">
            <v>Vanuatu,VU</v>
          </cell>
        </row>
        <row r="250">
          <cell r="B250" t="str">
            <v>"Venezuela, Bolivarian Republic of",VE</v>
          </cell>
        </row>
        <row r="251">
          <cell r="B251" t="str">
            <v>Viet Nam,VN</v>
          </cell>
        </row>
        <row r="252">
          <cell r="B252" t="str">
            <v>"Virgin Islands, British",VG</v>
          </cell>
        </row>
        <row r="253">
          <cell r="B253" t="str">
            <v>"Virgin Islands, U.S.",VI</v>
          </cell>
        </row>
        <row r="254">
          <cell r="B254" t="str">
            <v>Wallis and Futuna,WF</v>
          </cell>
        </row>
        <row r="255">
          <cell r="B255" t="str">
            <v>Western Sahara,EH</v>
          </cell>
        </row>
        <row r="256">
          <cell r="B256" t="str">
            <v>Yemen,YE</v>
          </cell>
        </row>
        <row r="257">
          <cell r="B257" t="str">
            <v>Zambia,ZM</v>
          </cell>
        </row>
        <row r="258">
          <cell r="B258" t="str">
            <v>Zimbabwe,ZW</v>
          </cell>
        </row>
        <row r="262">
          <cell r="B262" t="str">
            <v>N/A</v>
          </cell>
        </row>
        <row r="263">
          <cell r="B263" t="str">
            <v>Retail</v>
          </cell>
        </row>
        <row r="264">
          <cell r="B264" t="str">
            <v>Professional</v>
          </cell>
        </row>
        <row r="265">
          <cell r="B265" t="str">
            <v>Eligible Counterparty</v>
          </cell>
        </row>
        <row r="269">
          <cell r="B269" t="str">
            <v>N/A</v>
          </cell>
        </row>
        <row r="270">
          <cell r="B270" t="str">
            <v>Central Bank</v>
          </cell>
        </row>
        <row r="271">
          <cell r="B271" t="str">
            <v>Credit Institution</v>
          </cell>
        </row>
        <row r="272">
          <cell r="B272" t="str">
            <v>Bank in third Country</v>
          </cell>
        </row>
        <row r="273">
          <cell r="B273" t="str">
            <v>Qualifying Market Fund</v>
          </cell>
        </row>
        <row r="274">
          <cell r="B274" t="str">
            <v>Payment Institution</v>
          </cell>
        </row>
        <row r="275">
          <cell r="B275" t="str">
            <v>Investment Firm</v>
          </cell>
        </row>
        <row r="276">
          <cell r="B276" t="str">
            <v>Other</v>
          </cell>
        </row>
        <row r="279">
          <cell r="B279" t="str">
            <v>Related</v>
          </cell>
        </row>
        <row r="280">
          <cell r="B280" t="str">
            <v>Non-Related</v>
          </cell>
        </row>
        <row r="281">
          <cell r="B281" t="str">
            <v>N/A</v>
          </cell>
        </row>
        <row r="313">
          <cell r="B313" t="str">
            <v>On-Balance Sheet</v>
          </cell>
        </row>
        <row r="314">
          <cell r="B314" t="str">
            <v>Off- Balance Sheet</v>
          </cell>
        </row>
        <row r="315">
          <cell r="B315" t="str">
            <v>N/A</v>
          </cell>
        </row>
        <row r="318">
          <cell r="B318" t="str">
            <v>YES</v>
          </cell>
        </row>
        <row r="319">
          <cell r="B319" t="str">
            <v>NO</v>
          </cell>
        </row>
        <row r="322">
          <cell r="B322" t="str">
            <v>Solo</v>
          </cell>
        </row>
        <row r="323">
          <cell r="B323" t="str">
            <v>Consolidated</v>
          </cell>
        </row>
        <row r="326">
          <cell r="B326" t="str">
            <v>0-50</v>
          </cell>
        </row>
        <row r="327">
          <cell r="B327" t="str">
            <v>0-100</v>
          </cell>
        </row>
        <row r="328">
          <cell r="B328" t="str">
            <v>0-200</v>
          </cell>
        </row>
        <row r="329">
          <cell r="B329" t="str">
            <v>0-500</v>
          </cell>
        </row>
        <row r="330">
          <cell r="B330" t="str">
            <v>0-1.000</v>
          </cell>
        </row>
        <row r="331">
          <cell r="B331" t="str">
            <v>Other</v>
          </cell>
        </row>
        <row r="332">
          <cell r="B332"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Validation Tests"/>
      <sheetName val="Def"/>
      <sheetName val="Section D"/>
      <sheetName val="Section E"/>
      <sheetName val="Section F1"/>
      <sheetName val="Section F2"/>
      <sheetName val="Section F3"/>
      <sheetName val="Validation Tests!"/>
      <sheetName val="Allowed value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v>43373</v>
          </cell>
        </row>
        <row r="9">
          <cell r="B9">
            <v>43465</v>
          </cell>
        </row>
        <row r="10">
          <cell r="B10">
            <v>43555</v>
          </cell>
        </row>
        <row r="11">
          <cell r="B11">
            <v>43646</v>
          </cell>
        </row>
        <row r="12">
          <cell r="B12">
            <v>43738</v>
          </cell>
        </row>
        <row r="13">
          <cell r="B13">
            <v>43830</v>
          </cell>
        </row>
        <row r="16">
          <cell r="B16" t="str">
            <v>EXTERNAL MANAGER</v>
          </cell>
        </row>
        <row r="17">
          <cell r="B17" t="str">
            <v>INTERNALLY MANAGED FUNDS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Validation Tests"/>
      <sheetName val="Definitions"/>
      <sheetName val="Allowed Values"/>
    </sheetNames>
    <sheetDataSet>
      <sheetData sheetId="0" refreshError="1"/>
      <sheetData sheetId="1"/>
      <sheetData sheetId="2" refreshError="1"/>
      <sheetData sheetId="3" refreshError="1"/>
      <sheetData sheetId="4" refreshError="1"/>
      <sheetData sheetId="5">
        <row r="13">
          <cell r="B13" t="str">
            <v>YES</v>
          </cell>
        </row>
        <row r="14">
          <cell r="B1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fa.gov.cy/mfa/mfa2016.nsf/mfa35_en/mfa35_en?OpenDocumen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tabSelected="1" zoomScaleNormal="100" zoomScaleSheetLayoutView="100" workbookViewId="0"/>
  </sheetViews>
  <sheetFormatPr defaultRowHeight="15" x14ac:dyDescent="0.25"/>
  <cols>
    <col min="1" max="1" width="1.85546875" style="82" customWidth="1"/>
    <col min="2" max="4" width="33.42578125" style="82" customWidth="1"/>
    <col min="5" max="7" width="13.42578125" style="82" customWidth="1"/>
    <col min="8" max="8" width="1.85546875" style="82" customWidth="1"/>
    <col min="9" max="16384" width="9.140625" style="82"/>
  </cols>
  <sheetData>
    <row r="1" spans="1:8" ht="29.25" customHeight="1" x14ac:dyDescent="0.25">
      <c r="A1" s="51"/>
      <c r="B1" s="51"/>
      <c r="C1" s="50"/>
      <c r="D1" s="37"/>
      <c r="E1" s="37"/>
      <c r="F1" s="51"/>
      <c r="G1" s="51"/>
      <c r="H1" s="51"/>
    </row>
    <row r="2" spans="1:8" ht="18.75" x14ac:dyDescent="0.25">
      <c r="A2" s="51"/>
      <c r="B2" s="81" t="s">
        <v>291</v>
      </c>
      <c r="C2" s="80"/>
      <c r="D2" s="51"/>
      <c r="E2" s="51"/>
      <c r="F2" s="51"/>
      <c r="G2" s="51"/>
      <c r="H2" s="51"/>
    </row>
    <row r="3" spans="1:8" ht="29.25" customHeight="1" x14ac:dyDescent="0.25">
      <c r="A3" s="51"/>
      <c r="B3" s="51"/>
      <c r="C3" s="51"/>
      <c r="D3" s="51"/>
      <c r="E3" s="51"/>
      <c r="F3" s="51"/>
      <c r="G3" s="51"/>
      <c r="H3" s="51"/>
    </row>
    <row r="4" spans="1:8" ht="21" customHeight="1" x14ac:dyDescent="0.25">
      <c r="A4" s="51"/>
      <c r="B4" s="406" t="s">
        <v>449</v>
      </c>
      <c r="C4" s="406"/>
      <c r="D4" s="406"/>
      <c r="E4" s="406"/>
      <c r="F4" s="406"/>
      <c r="G4" s="406"/>
      <c r="H4" s="51"/>
    </row>
    <row r="5" spans="1:8" ht="18.75" x14ac:dyDescent="0.25">
      <c r="A5" s="51"/>
      <c r="B5" s="51"/>
      <c r="C5" s="227"/>
      <c r="D5" s="227"/>
      <c r="E5" s="227"/>
      <c r="F5" s="83"/>
      <c r="G5" s="83"/>
      <c r="H5" s="51"/>
    </row>
    <row r="6" spans="1:8" ht="18.75" x14ac:dyDescent="0.25">
      <c r="A6" s="51"/>
      <c r="B6" s="416" t="s">
        <v>433</v>
      </c>
      <c r="C6" s="416"/>
      <c r="D6" s="416"/>
      <c r="E6" s="416"/>
      <c r="F6" s="416"/>
      <c r="G6" s="416"/>
      <c r="H6" s="39"/>
    </row>
    <row r="7" spans="1:8" ht="18.75" x14ac:dyDescent="0.25">
      <c r="A7" s="51"/>
      <c r="B7" s="38"/>
      <c r="C7" s="38"/>
      <c r="D7" s="39"/>
      <c r="E7" s="39"/>
      <c r="F7" s="39"/>
      <c r="G7" s="39"/>
      <c r="H7" s="39"/>
    </row>
    <row r="8" spans="1:8" ht="47.25" customHeight="1" x14ac:dyDescent="0.25">
      <c r="A8" s="40"/>
      <c r="B8" s="415" t="s">
        <v>502</v>
      </c>
      <c r="C8" s="415"/>
      <c r="D8" s="415"/>
      <c r="E8" s="415"/>
      <c r="F8" s="415"/>
      <c r="G8" s="415"/>
      <c r="H8" s="378"/>
    </row>
    <row r="9" spans="1:8" ht="15" customHeight="1" x14ac:dyDescent="0.25">
      <c r="A9" s="40"/>
      <c r="B9" s="378"/>
      <c r="C9" s="378"/>
      <c r="D9" s="378"/>
      <c r="E9" s="378"/>
      <c r="F9" s="378"/>
      <c r="G9" s="378"/>
      <c r="H9" s="378"/>
    </row>
    <row r="10" spans="1:8" ht="21" customHeight="1" x14ac:dyDescent="0.25">
      <c r="A10" s="40"/>
      <c r="B10" s="59" t="s">
        <v>293</v>
      </c>
      <c r="C10" s="40"/>
      <c r="D10" s="40"/>
      <c r="E10" s="40"/>
      <c r="F10" s="40"/>
      <c r="G10" s="40"/>
      <c r="H10" s="40"/>
    </row>
    <row r="11" spans="1:8" ht="176.25" customHeight="1" x14ac:dyDescent="0.25">
      <c r="A11" s="40"/>
      <c r="B11" s="407" t="s">
        <v>517</v>
      </c>
      <c r="C11" s="407"/>
      <c r="D11" s="407"/>
      <c r="E11" s="407"/>
      <c r="F11" s="407"/>
      <c r="G11" s="407"/>
      <c r="H11" s="407"/>
    </row>
    <row r="12" spans="1:8" ht="21" customHeight="1" x14ac:dyDescent="0.25">
      <c r="A12" s="40"/>
      <c r="B12" s="60" t="s">
        <v>292</v>
      </c>
      <c r="C12" s="378"/>
      <c r="D12" s="378"/>
      <c r="E12" s="378"/>
      <c r="F12" s="378"/>
      <c r="G12" s="378"/>
      <c r="H12" s="379"/>
    </row>
    <row r="13" spans="1:8" ht="20.25" customHeight="1" x14ac:dyDescent="0.25">
      <c r="A13" s="40"/>
      <c r="B13" s="412" t="s">
        <v>515</v>
      </c>
      <c r="C13" s="412"/>
      <c r="D13" s="412"/>
      <c r="E13" s="412"/>
      <c r="F13" s="412"/>
      <c r="G13" s="412"/>
      <c r="H13" s="379"/>
    </row>
    <row r="14" spans="1:8" ht="21" customHeight="1" x14ac:dyDescent="0.25">
      <c r="A14" s="40"/>
      <c r="B14" s="412"/>
      <c r="C14" s="412"/>
      <c r="D14" s="412"/>
      <c r="E14" s="412"/>
      <c r="F14" s="412"/>
      <c r="G14" s="412"/>
      <c r="H14" s="379"/>
    </row>
    <row r="15" spans="1:8" ht="59.25" customHeight="1" x14ac:dyDescent="0.25">
      <c r="A15" s="40"/>
      <c r="B15" s="412"/>
      <c r="C15" s="412"/>
      <c r="D15" s="412"/>
      <c r="E15" s="412"/>
      <c r="F15" s="412"/>
      <c r="G15" s="412"/>
      <c r="H15" s="379"/>
    </row>
    <row r="16" spans="1:8" ht="9" customHeight="1" x14ac:dyDescent="0.25">
      <c r="A16" s="40"/>
      <c r="B16" s="379"/>
      <c r="C16" s="379"/>
      <c r="D16" s="379"/>
      <c r="E16" s="379"/>
      <c r="F16" s="379"/>
      <c r="G16" s="379"/>
      <c r="H16" s="379"/>
    </row>
    <row r="17" spans="1:8" ht="19.5" customHeight="1" x14ac:dyDescent="0.25">
      <c r="A17" s="40"/>
      <c r="B17" s="59" t="s">
        <v>294</v>
      </c>
      <c r="C17" s="379"/>
      <c r="D17" s="379"/>
      <c r="E17" s="379"/>
      <c r="F17" s="379"/>
      <c r="G17" s="379"/>
      <c r="H17" s="379"/>
    </row>
    <row r="18" spans="1:8" ht="25.5" customHeight="1" x14ac:dyDescent="0.25">
      <c r="A18" s="40"/>
      <c r="B18" s="412" t="s">
        <v>459</v>
      </c>
      <c r="C18" s="412"/>
      <c r="D18" s="412"/>
      <c r="E18" s="412"/>
      <c r="F18" s="412"/>
      <c r="G18" s="412"/>
      <c r="H18" s="379"/>
    </row>
    <row r="19" spans="1:8" ht="25.5" customHeight="1" x14ac:dyDescent="0.25">
      <c r="A19" s="40"/>
      <c r="B19" s="412"/>
      <c r="C19" s="412"/>
      <c r="D19" s="412"/>
      <c r="E19" s="412"/>
      <c r="F19" s="412"/>
      <c r="G19" s="412"/>
      <c r="H19" s="379"/>
    </row>
    <row r="20" spans="1:8" ht="6" customHeight="1" x14ac:dyDescent="0.25">
      <c r="A20" s="40"/>
      <c r="B20" s="412"/>
      <c r="C20" s="412"/>
      <c r="D20" s="412"/>
      <c r="E20" s="412"/>
      <c r="F20" s="412"/>
      <c r="G20" s="412"/>
      <c r="H20" s="379"/>
    </row>
    <row r="21" spans="1:8" ht="36.75" customHeight="1" x14ac:dyDescent="0.25">
      <c r="A21" s="40"/>
      <c r="B21" s="125" t="s">
        <v>391</v>
      </c>
      <c r="C21" s="126" t="s">
        <v>382</v>
      </c>
      <c r="D21" s="127" t="s">
        <v>381</v>
      </c>
      <c r="E21" s="379"/>
      <c r="F21" s="379"/>
      <c r="G21" s="379"/>
      <c r="H21" s="379"/>
    </row>
    <row r="22" spans="1:8" ht="21.75" customHeight="1" x14ac:dyDescent="0.25">
      <c r="A22" s="40"/>
      <c r="B22" s="128" t="s">
        <v>383</v>
      </c>
      <c r="C22" s="84" t="s">
        <v>295</v>
      </c>
      <c r="D22" s="129" t="s">
        <v>295</v>
      </c>
      <c r="E22" s="379"/>
      <c r="F22" s="379"/>
      <c r="G22" s="379"/>
      <c r="H22" s="379"/>
    </row>
    <row r="23" spans="1:8" ht="21.75" customHeight="1" x14ac:dyDescent="0.25">
      <c r="A23" s="40"/>
      <c r="B23" s="128" t="s">
        <v>384</v>
      </c>
      <c r="C23" s="84" t="s">
        <v>387</v>
      </c>
      <c r="D23" s="129" t="s">
        <v>296</v>
      </c>
      <c r="E23" s="379"/>
      <c r="F23" s="379"/>
      <c r="G23" s="379"/>
      <c r="H23" s="379"/>
    </row>
    <row r="24" spans="1:8" ht="21.75" customHeight="1" x14ac:dyDescent="0.25">
      <c r="A24" s="40"/>
      <c r="B24" s="128" t="s">
        <v>385</v>
      </c>
      <c r="C24" s="84" t="s">
        <v>388</v>
      </c>
      <c r="D24" s="129" t="s">
        <v>297</v>
      </c>
      <c r="E24" s="379"/>
      <c r="F24" s="379"/>
      <c r="G24" s="379"/>
      <c r="H24" s="379"/>
    </row>
    <row r="25" spans="1:8" ht="21.75" customHeight="1" x14ac:dyDescent="0.25">
      <c r="A25" s="40"/>
      <c r="B25" s="130" t="s">
        <v>386</v>
      </c>
      <c r="C25" s="131" t="s">
        <v>389</v>
      </c>
      <c r="D25" s="132" t="s">
        <v>298</v>
      </c>
      <c r="E25" s="379"/>
      <c r="F25" s="379"/>
      <c r="G25" s="379"/>
      <c r="H25" s="379"/>
    </row>
    <row r="26" spans="1:8" ht="15" customHeight="1" x14ac:dyDescent="0.25">
      <c r="A26" s="40"/>
      <c r="B26" s="39"/>
      <c r="C26" s="39"/>
      <c r="D26" s="39"/>
      <c r="E26" s="39"/>
      <c r="F26" s="39"/>
      <c r="G26" s="39"/>
      <c r="H26" s="51"/>
    </row>
    <row r="27" spans="1:8" ht="13.5" customHeight="1" x14ac:dyDescent="0.25">
      <c r="A27" s="40"/>
      <c r="B27" s="413" t="s">
        <v>299</v>
      </c>
      <c r="C27" s="413"/>
      <c r="D27" s="413"/>
      <c r="E27" s="413"/>
      <c r="F27" s="413"/>
      <c r="G27" s="413"/>
      <c r="H27" s="413"/>
    </row>
    <row r="28" spans="1:8" ht="13.5" customHeight="1" x14ac:dyDescent="0.25">
      <c r="A28" s="40"/>
      <c r="B28" s="378"/>
      <c r="C28" s="378"/>
      <c r="D28" s="378"/>
      <c r="E28" s="378"/>
      <c r="F28" s="378"/>
      <c r="G28" s="378"/>
      <c r="H28" s="378"/>
    </row>
    <row r="29" spans="1:8" ht="15.75" x14ac:dyDescent="0.25">
      <c r="A29" s="85"/>
      <c r="B29" s="407" t="s">
        <v>437</v>
      </c>
      <c r="C29" s="407"/>
      <c r="D29" s="407"/>
      <c r="E29" s="407"/>
      <c r="F29" s="407"/>
      <c r="G29" s="407"/>
      <c r="H29" s="407"/>
    </row>
    <row r="30" spans="1:8" ht="15.75" x14ac:dyDescent="0.25">
      <c r="A30" s="85"/>
      <c r="B30" s="54"/>
      <c r="C30" s="414" t="s">
        <v>300</v>
      </c>
      <c r="D30" s="414"/>
      <c r="E30" s="414"/>
      <c r="F30" s="414"/>
      <c r="G30" s="414"/>
      <c r="H30" s="414"/>
    </row>
    <row r="31" spans="1:8" ht="15.75" x14ac:dyDescent="0.25">
      <c r="A31" s="85"/>
      <c r="B31" s="41"/>
      <c r="C31" s="414" t="s">
        <v>0</v>
      </c>
      <c r="D31" s="414"/>
      <c r="E31" s="414"/>
      <c r="F31" s="414"/>
      <c r="G31" s="414"/>
      <c r="H31" s="414"/>
    </row>
    <row r="32" spans="1:8" ht="15.75" x14ac:dyDescent="0.25">
      <c r="A32" s="85"/>
      <c r="B32" s="58"/>
      <c r="C32" s="414" t="s">
        <v>393</v>
      </c>
      <c r="D32" s="414"/>
      <c r="E32" s="414"/>
      <c r="F32" s="414"/>
      <c r="G32" s="414"/>
      <c r="H32" s="414"/>
    </row>
    <row r="33" spans="1:8" ht="12" customHeight="1" x14ac:dyDescent="0.25">
      <c r="A33" s="42"/>
      <c r="B33" s="42"/>
      <c r="C33" s="407"/>
      <c r="D33" s="407"/>
      <c r="E33" s="407"/>
      <c r="F33" s="407"/>
      <c r="G33" s="407"/>
      <c r="H33" s="407"/>
    </row>
    <row r="34" spans="1:8" ht="15.75" x14ac:dyDescent="0.25">
      <c r="A34" s="85"/>
      <c r="B34" s="409" t="s">
        <v>460</v>
      </c>
      <c r="C34" s="409"/>
      <c r="D34" s="409"/>
      <c r="E34" s="409"/>
      <c r="F34" s="409"/>
      <c r="G34" s="409"/>
      <c r="H34" s="409"/>
    </row>
    <row r="35" spans="1:8" ht="12" customHeight="1" x14ac:dyDescent="0.25">
      <c r="A35" s="85"/>
      <c r="B35" s="380"/>
      <c r="C35" s="380"/>
      <c r="D35" s="380"/>
      <c r="E35" s="380"/>
      <c r="F35" s="380"/>
      <c r="G35" s="380"/>
      <c r="H35" s="379"/>
    </row>
    <row r="36" spans="1:8" ht="15.75" x14ac:dyDescent="0.25">
      <c r="A36" s="85"/>
      <c r="B36" s="407" t="s">
        <v>301</v>
      </c>
      <c r="C36" s="407"/>
      <c r="D36" s="407"/>
      <c r="E36" s="407"/>
      <c r="F36" s="407"/>
      <c r="G36" s="407"/>
      <c r="H36" s="407"/>
    </row>
    <row r="37" spans="1:8" ht="15.75" x14ac:dyDescent="0.25">
      <c r="A37" s="85"/>
      <c r="B37" s="410" t="s">
        <v>396</v>
      </c>
      <c r="C37" s="410"/>
      <c r="D37" s="410"/>
      <c r="E37" s="410"/>
      <c r="F37" s="410"/>
      <c r="G37" s="410"/>
      <c r="H37" s="86"/>
    </row>
    <row r="38" spans="1:8" ht="15.75" x14ac:dyDescent="0.25">
      <c r="A38" s="85"/>
      <c r="B38" s="410" t="s">
        <v>390</v>
      </c>
      <c r="C38" s="410"/>
      <c r="D38" s="410"/>
      <c r="E38" s="410"/>
      <c r="F38" s="410"/>
      <c r="G38" s="410"/>
      <c r="H38" s="86"/>
    </row>
    <row r="39" spans="1:8" ht="12" customHeight="1" x14ac:dyDescent="0.25">
      <c r="A39" s="85"/>
      <c r="B39" s="381"/>
      <c r="C39" s="381"/>
      <c r="D39" s="381"/>
      <c r="E39" s="381"/>
      <c r="F39" s="381"/>
      <c r="G39" s="381"/>
      <c r="H39" s="86"/>
    </row>
    <row r="40" spans="1:8" ht="15.75" x14ac:dyDescent="0.25">
      <c r="A40" s="87"/>
      <c r="B40" s="317" t="s">
        <v>395</v>
      </c>
      <c r="C40" s="380"/>
      <c r="D40" s="380"/>
      <c r="E40" s="380"/>
      <c r="F40" s="380"/>
      <c r="G40" s="380"/>
      <c r="H40" s="379"/>
    </row>
    <row r="41" spans="1:8" ht="12" customHeight="1" x14ac:dyDescent="0.25">
      <c r="A41" s="87"/>
      <c r="B41" s="317"/>
      <c r="C41" s="380"/>
      <c r="D41" s="380"/>
      <c r="E41" s="380"/>
      <c r="F41" s="380"/>
      <c r="G41" s="380"/>
      <c r="H41" s="379"/>
    </row>
    <row r="42" spans="1:8" ht="15.75" x14ac:dyDescent="0.25">
      <c r="A42" s="87"/>
      <c r="B42" s="317" t="s">
        <v>394</v>
      </c>
      <c r="C42" s="380"/>
      <c r="D42" s="380"/>
      <c r="E42" s="380"/>
      <c r="F42" s="380"/>
      <c r="G42" s="380"/>
      <c r="H42" s="379"/>
    </row>
    <row r="43" spans="1:8" ht="12" customHeight="1" x14ac:dyDescent="0.25">
      <c r="A43" s="87"/>
      <c r="B43" s="317"/>
      <c r="C43" s="380"/>
      <c r="D43" s="380"/>
      <c r="E43" s="380"/>
      <c r="F43" s="380"/>
      <c r="G43" s="380"/>
      <c r="H43" s="379"/>
    </row>
    <row r="44" spans="1:8" ht="33.75" customHeight="1" x14ac:dyDescent="0.25">
      <c r="A44" s="87"/>
      <c r="B44" s="411" t="s">
        <v>503</v>
      </c>
      <c r="C44" s="411"/>
      <c r="D44" s="411"/>
      <c r="E44" s="411"/>
      <c r="F44" s="411"/>
      <c r="G44" s="411"/>
      <c r="H44" s="379"/>
    </row>
    <row r="45" spans="1:8" ht="12" customHeight="1" x14ac:dyDescent="0.25">
      <c r="A45" s="87"/>
      <c r="B45" s="382"/>
      <c r="C45" s="382"/>
      <c r="D45" s="382"/>
      <c r="E45" s="382"/>
      <c r="F45" s="382"/>
      <c r="G45" s="382"/>
      <c r="H45" s="379"/>
    </row>
    <row r="46" spans="1:8" ht="62.25" customHeight="1" x14ac:dyDescent="0.25">
      <c r="A46" s="87"/>
      <c r="B46" s="407" t="s">
        <v>461</v>
      </c>
      <c r="C46" s="407"/>
      <c r="D46" s="407"/>
      <c r="E46" s="407"/>
      <c r="F46" s="407"/>
      <c r="G46" s="407"/>
      <c r="H46" s="407"/>
    </row>
    <row r="47" spans="1:8" ht="12" customHeight="1" x14ac:dyDescent="0.25">
      <c r="A47" s="87"/>
      <c r="B47" s="379"/>
      <c r="C47" s="379"/>
      <c r="D47" s="379"/>
      <c r="E47" s="379"/>
      <c r="F47" s="379"/>
      <c r="G47" s="379"/>
      <c r="H47" s="379"/>
    </row>
    <row r="48" spans="1:8" ht="33.75" customHeight="1" x14ac:dyDescent="0.25">
      <c r="A48" s="87"/>
      <c r="B48" s="409" t="s">
        <v>436</v>
      </c>
      <c r="C48" s="409"/>
      <c r="D48" s="409"/>
      <c r="E48" s="409"/>
      <c r="F48" s="409"/>
      <c r="G48" s="409"/>
      <c r="H48" s="409"/>
    </row>
    <row r="49" spans="1:8" ht="12" customHeight="1" x14ac:dyDescent="0.25">
      <c r="A49" s="87"/>
      <c r="B49" s="380"/>
      <c r="C49" s="380"/>
      <c r="D49" s="380"/>
      <c r="E49" s="380"/>
      <c r="F49" s="380"/>
      <c r="G49" s="380"/>
      <c r="H49" s="379"/>
    </row>
    <row r="50" spans="1:8" ht="45.75" customHeight="1" x14ac:dyDescent="0.25">
      <c r="A50" s="87"/>
      <c r="B50" s="407" t="s">
        <v>504</v>
      </c>
      <c r="C50" s="407"/>
      <c r="D50" s="407"/>
      <c r="E50" s="407"/>
      <c r="F50" s="407"/>
      <c r="G50" s="407"/>
      <c r="H50" s="407"/>
    </row>
    <row r="51" spans="1:8" ht="12" customHeight="1" x14ac:dyDescent="0.25">
      <c r="A51" s="87"/>
      <c r="B51" s="379"/>
      <c r="C51" s="379"/>
      <c r="D51" s="379"/>
      <c r="E51" s="379"/>
      <c r="F51" s="379"/>
      <c r="G51" s="379"/>
      <c r="H51" s="379"/>
    </row>
    <row r="52" spans="1:8" ht="15.75" x14ac:dyDescent="0.25">
      <c r="A52" s="87"/>
      <c r="B52" s="318" t="s">
        <v>462</v>
      </c>
      <c r="C52" s="379"/>
      <c r="D52" s="379"/>
      <c r="E52" s="379"/>
      <c r="F52" s="379"/>
      <c r="G52" s="379"/>
      <c r="H52" s="379"/>
    </row>
    <row r="53" spans="1:8" ht="12" customHeight="1" x14ac:dyDescent="0.25">
      <c r="A53" s="87"/>
      <c r="B53" s="379"/>
      <c r="C53" s="379"/>
      <c r="D53" s="379"/>
      <c r="E53" s="379"/>
      <c r="F53" s="379"/>
      <c r="G53" s="379"/>
      <c r="H53" s="379"/>
    </row>
    <row r="54" spans="1:8" ht="34.5" customHeight="1" x14ac:dyDescent="0.25">
      <c r="A54" s="87"/>
      <c r="B54" s="408" t="s">
        <v>438</v>
      </c>
      <c r="C54" s="408"/>
      <c r="D54" s="408"/>
      <c r="E54" s="408"/>
      <c r="F54" s="408"/>
      <c r="G54" s="408"/>
      <c r="H54" s="408"/>
    </row>
    <row r="55" spans="1:8" ht="12" customHeight="1" x14ac:dyDescent="0.25">
      <c r="A55" s="87"/>
      <c r="B55" s="379"/>
      <c r="C55" s="379"/>
      <c r="D55" s="379"/>
      <c r="E55" s="379"/>
      <c r="F55" s="379"/>
      <c r="G55" s="379"/>
      <c r="H55" s="379"/>
    </row>
  </sheetData>
  <sheetProtection algorithmName="SHA-512" hashValue="XzbPT0JTIKMgk9rmpiE74qS+ujnURZrVqbQ8blue64P3AH1CsZf0vuPWHaskNFgKQrFmnnp5EDddS4+NnoKXqA==" saltValue="lIv35WNrBgBXsN1YUoY0Rg==" spinCount="100000" sheet="1" objects="1" scenarios="1"/>
  <mergeCells count="21">
    <mergeCell ref="C30:H30"/>
    <mergeCell ref="C31:H31"/>
    <mergeCell ref="C32:H32"/>
    <mergeCell ref="B8:G8"/>
    <mergeCell ref="B6:G6"/>
    <mergeCell ref="B4:G4"/>
    <mergeCell ref="B50:H50"/>
    <mergeCell ref="B54:H54"/>
    <mergeCell ref="B34:H34"/>
    <mergeCell ref="B36:H36"/>
    <mergeCell ref="B46:H46"/>
    <mergeCell ref="B48:H48"/>
    <mergeCell ref="B37:G37"/>
    <mergeCell ref="B38:G38"/>
    <mergeCell ref="B44:G44"/>
    <mergeCell ref="C33:H33"/>
    <mergeCell ref="B11:H11"/>
    <mergeCell ref="B13:G15"/>
    <mergeCell ref="B18:G20"/>
    <mergeCell ref="B27:H27"/>
    <mergeCell ref="B29:H29"/>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9.140625" defaultRowHeight="15" x14ac:dyDescent="0.25"/>
  <cols>
    <col min="1" max="1" width="2.7109375" style="338" customWidth="1"/>
    <col min="2" max="2" width="5.42578125" style="350" customWidth="1"/>
    <col min="3" max="3" width="26" style="351" customWidth="1"/>
    <col min="4" max="4" width="79.85546875" style="338" customWidth="1"/>
    <col min="5" max="5" width="2.7109375" style="338" customWidth="1"/>
    <col min="6" max="16384" width="9.140625" style="338"/>
  </cols>
  <sheetData>
    <row r="1" spans="1:5" ht="21" x14ac:dyDescent="0.25">
      <c r="A1" s="201"/>
      <c r="B1" s="198"/>
      <c r="C1" s="198"/>
      <c r="D1" s="198"/>
      <c r="E1" s="201"/>
    </row>
    <row r="2" spans="1:5" ht="21" x14ac:dyDescent="0.25">
      <c r="A2" s="201"/>
      <c r="B2" s="198" t="str">
        <f>Instructions!B2</f>
        <v>Form QST-ASP</v>
      </c>
      <c r="C2" s="200"/>
      <c r="D2" s="201"/>
      <c r="E2" s="201"/>
    </row>
    <row r="3" spans="1:5" x14ac:dyDescent="0.25">
      <c r="A3" s="201"/>
      <c r="B3" s="199"/>
      <c r="C3" s="200"/>
      <c r="D3" s="201"/>
      <c r="E3" s="201"/>
    </row>
    <row r="4" spans="1:5" ht="22.5" customHeight="1" x14ac:dyDescent="0.25">
      <c r="A4" s="201"/>
      <c r="B4" s="199"/>
      <c r="C4" s="200"/>
      <c r="D4" s="201"/>
      <c r="E4" s="201"/>
    </row>
    <row r="5" spans="1:5" ht="18.75" x14ac:dyDescent="0.25">
      <c r="A5" s="201"/>
      <c r="B5" s="416" t="s">
        <v>412</v>
      </c>
      <c r="C5" s="416"/>
      <c r="D5" s="416"/>
      <c r="E5" s="201"/>
    </row>
    <row r="6" spans="1:5" x14ac:dyDescent="0.25">
      <c r="A6" s="201"/>
      <c r="B6" s="199"/>
      <c r="C6" s="200"/>
      <c r="D6" s="201"/>
      <c r="E6" s="201"/>
    </row>
    <row r="7" spans="1:5" ht="15.75" x14ac:dyDescent="0.25">
      <c r="A7" s="201"/>
      <c r="B7" s="284" t="s">
        <v>413</v>
      </c>
      <c r="C7" s="285" t="s">
        <v>414</v>
      </c>
      <c r="D7" s="285" t="s">
        <v>415</v>
      </c>
      <c r="E7" s="201"/>
    </row>
    <row r="8" spans="1:5" x14ac:dyDescent="0.25">
      <c r="A8" s="201"/>
      <c r="B8" s="199"/>
      <c r="C8" s="202"/>
      <c r="D8" s="202"/>
      <c r="E8" s="201"/>
    </row>
    <row r="9" spans="1:5" ht="63" x14ac:dyDescent="0.25">
      <c r="A9" s="201"/>
      <c r="B9" s="203" t="s">
        <v>416</v>
      </c>
      <c r="C9" s="405" t="s">
        <v>543</v>
      </c>
      <c r="D9" s="86" t="s">
        <v>417</v>
      </c>
      <c r="E9" s="201"/>
    </row>
    <row r="10" spans="1:5" x14ac:dyDescent="0.25">
      <c r="A10" s="201"/>
      <c r="B10" s="204"/>
      <c r="C10" s="205"/>
      <c r="D10" s="201"/>
      <c r="E10" s="201"/>
    </row>
  </sheetData>
  <sheetProtection algorithmName="SHA-512" hashValue="q4z0WZ3An9l7OWL4VovwEv8SxROPrpyvgt2mhkQGmV5BvZREfsgnNJMZnDKERFzZo5F88x7/YvN/G3W+efnecQ==" saltValue="2V3aqCLMzqq5eeNaUI8ycA==" spinCount="100000" sheet="1" objects="1" scenarios="1"/>
  <mergeCells count="1">
    <mergeCell ref="B5:D5"/>
  </mergeCells>
  <pageMargins left="0.7" right="0.7" top="0.75" bottom="0.75" header="0.3" footer="0.3"/>
  <pageSetup paperSize="9"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0"/>
  <sheetViews>
    <sheetView showGridLines="0" zoomScaleNormal="100" zoomScaleSheetLayoutView="100" workbookViewId="0"/>
  </sheetViews>
  <sheetFormatPr defaultRowHeight="15" x14ac:dyDescent="0.25"/>
  <cols>
    <col min="1" max="1" width="2.5703125" style="348" customWidth="1"/>
    <col min="2" max="2" width="8.28515625" style="348" customWidth="1"/>
    <col min="3" max="3" width="52" style="348" customWidth="1"/>
    <col min="4" max="4" width="2.5703125" style="348" customWidth="1"/>
    <col min="5" max="16384" width="9.140625" style="348"/>
  </cols>
  <sheetData>
    <row r="1" spans="1:4" x14ac:dyDescent="0.25">
      <c r="A1" s="23"/>
      <c r="B1" s="5"/>
      <c r="C1" s="5"/>
      <c r="D1" s="23"/>
    </row>
    <row r="2" spans="1:4" ht="18.75" x14ac:dyDescent="0.25">
      <c r="A2" s="23"/>
      <c r="B2" s="81" t="str">
        <f>'General Information'!B2:C2</f>
        <v>Form QST-ASP</v>
      </c>
      <c r="C2" s="5"/>
      <c r="D2" s="23"/>
    </row>
    <row r="3" spans="1:4" x14ac:dyDescent="0.25">
      <c r="A3" s="23"/>
      <c r="B3" s="57"/>
      <c r="C3" s="5"/>
      <c r="D3" s="23"/>
    </row>
    <row r="4" spans="1:4" x14ac:dyDescent="0.25">
      <c r="A4" s="23"/>
      <c r="B4" s="57"/>
      <c r="C4" s="5"/>
      <c r="D4" s="23"/>
    </row>
    <row r="5" spans="1:4" x14ac:dyDescent="0.25">
      <c r="A5" s="23"/>
      <c r="B5" s="57"/>
      <c r="C5" s="5"/>
      <c r="D5" s="23"/>
    </row>
    <row r="6" spans="1:4" s="336" customFormat="1" ht="18.75" x14ac:dyDescent="0.3">
      <c r="A6" s="161"/>
      <c r="B6" s="483" t="s">
        <v>25</v>
      </c>
      <c r="C6" s="483"/>
      <c r="D6" s="159"/>
    </row>
    <row r="7" spans="1:4" s="336" customFormat="1" x14ac:dyDescent="0.25">
      <c r="A7" s="161"/>
      <c r="B7" s="2"/>
      <c r="C7" s="1"/>
      <c r="D7" s="160"/>
    </row>
    <row r="8" spans="1:4" s="336" customFormat="1" ht="15.75" x14ac:dyDescent="0.25">
      <c r="A8" s="161"/>
      <c r="B8" s="3">
        <v>1</v>
      </c>
      <c r="C8" s="4" t="s">
        <v>26</v>
      </c>
      <c r="D8" s="160"/>
    </row>
    <row r="9" spans="1:4" s="336" customFormat="1" x14ac:dyDescent="0.25">
      <c r="A9" s="161"/>
      <c r="B9" s="2"/>
      <c r="C9" s="5" t="s">
        <v>18</v>
      </c>
      <c r="D9" s="160"/>
    </row>
    <row r="10" spans="1:4" s="336" customFormat="1" x14ac:dyDescent="0.25">
      <c r="A10" s="161"/>
      <c r="B10" s="2"/>
      <c r="C10" s="5" t="s">
        <v>19</v>
      </c>
      <c r="D10" s="160"/>
    </row>
    <row r="11" spans="1:4" s="336" customFormat="1" x14ac:dyDescent="0.25">
      <c r="A11" s="161"/>
      <c r="B11" s="2"/>
      <c r="C11" s="5" t="s">
        <v>33</v>
      </c>
      <c r="D11" s="160"/>
    </row>
    <row r="12" spans="1:4" s="336" customFormat="1" x14ac:dyDescent="0.25">
      <c r="A12" s="161"/>
      <c r="B12" s="2"/>
      <c r="C12" s="1"/>
      <c r="D12" s="160"/>
    </row>
    <row r="13" spans="1:4" s="336" customFormat="1" ht="15.75" x14ac:dyDescent="0.25">
      <c r="A13" s="161"/>
      <c r="B13" s="3">
        <v>2</v>
      </c>
      <c r="C13" s="4" t="s">
        <v>309</v>
      </c>
      <c r="D13" s="160"/>
    </row>
    <row r="14" spans="1:4" s="336" customFormat="1" x14ac:dyDescent="0.25">
      <c r="A14" s="161"/>
      <c r="B14" s="2"/>
      <c r="C14" s="56">
        <v>44286</v>
      </c>
      <c r="D14" s="160"/>
    </row>
    <row r="15" spans="1:4" s="336" customFormat="1" x14ac:dyDescent="0.25">
      <c r="A15" s="161"/>
      <c r="B15" s="2"/>
      <c r="C15" s="56">
        <v>44377</v>
      </c>
      <c r="D15" s="160"/>
    </row>
    <row r="16" spans="1:4" s="336" customFormat="1" x14ac:dyDescent="0.25">
      <c r="A16" s="161"/>
      <c r="B16" s="2"/>
      <c r="C16" s="56">
        <v>44469</v>
      </c>
      <c r="D16" s="160"/>
    </row>
    <row r="17" spans="1:4" s="336" customFormat="1" x14ac:dyDescent="0.25">
      <c r="A17" s="161"/>
      <c r="B17" s="2"/>
      <c r="C17" s="56">
        <v>44561</v>
      </c>
      <c r="D17" s="160"/>
    </row>
    <row r="18" spans="1:4" s="336" customFormat="1" x14ac:dyDescent="0.25">
      <c r="A18" s="161"/>
      <c r="B18" s="2"/>
      <c r="C18" s="1"/>
      <c r="D18" s="160"/>
    </row>
    <row r="19" spans="1:4" s="336" customFormat="1" ht="15.75" x14ac:dyDescent="0.25">
      <c r="A19" s="161"/>
      <c r="B19" s="3">
        <v>3</v>
      </c>
      <c r="C19" s="4" t="s">
        <v>27</v>
      </c>
      <c r="D19" s="160"/>
    </row>
    <row r="20" spans="1:4" x14ac:dyDescent="0.25">
      <c r="A20" s="161"/>
      <c r="B20" s="10">
        <v>1</v>
      </c>
      <c r="C20" s="195" t="s">
        <v>33</v>
      </c>
      <c r="D20" s="23"/>
    </row>
    <row r="21" spans="1:4" x14ac:dyDescent="0.25">
      <c r="A21" s="161"/>
      <c r="B21" s="10">
        <v>2</v>
      </c>
      <c r="C21" s="196" t="s">
        <v>34</v>
      </c>
      <c r="D21" s="23"/>
    </row>
    <row r="22" spans="1:4" x14ac:dyDescent="0.25">
      <c r="A22" s="161"/>
      <c r="B22" s="10">
        <v>3</v>
      </c>
      <c r="C22" s="196" t="s">
        <v>35</v>
      </c>
      <c r="D22" s="23"/>
    </row>
    <row r="23" spans="1:4" x14ac:dyDescent="0.25">
      <c r="A23" s="161"/>
      <c r="B23" s="10">
        <v>4</v>
      </c>
      <c r="C23" s="196" t="s">
        <v>36</v>
      </c>
      <c r="D23" s="23"/>
    </row>
    <row r="24" spans="1:4" x14ac:dyDescent="0.25">
      <c r="A24" s="161"/>
      <c r="B24" s="10">
        <v>5</v>
      </c>
      <c r="C24" s="196" t="s">
        <v>37</v>
      </c>
      <c r="D24" s="23"/>
    </row>
    <row r="25" spans="1:4" x14ac:dyDescent="0.25">
      <c r="A25" s="161"/>
      <c r="B25" s="10">
        <v>6</v>
      </c>
      <c r="C25" s="24" t="s">
        <v>38</v>
      </c>
      <c r="D25" s="23"/>
    </row>
    <row r="26" spans="1:4" x14ac:dyDescent="0.25">
      <c r="A26" s="161"/>
      <c r="B26" s="10">
        <v>7</v>
      </c>
      <c r="C26" s="24" t="s">
        <v>39</v>
      </c>
      <c r="D26" s="23"/>
    </row>
    <row r="27" spans="1:4" x14ac:dyDescent="0.25">
      <c r="A27" s="161"/>
      <c r="B27" s="10">
        <v>8</v>
      </c>
      <c r="C27" s="24" t="s">
        <v>40</v>
      </c>
      <c r="D27" s="23"/>
    </row>
    <row r="28" spans="1:4" x14ac:dyDescent="0.25">
      <c r="A28" s="161"/>
      <c r="B28" s="10">
        <v>9</v>
      </c>
      <c r="C28" s="24" t="s">
        <v>41</v>
      </c>
      <c r="D28" s="23"/>
    </row>
    <row r="29" spans="1:4" x14ac:dyDescent="0.25">
      <c r="A29" s="161"/>
      <c r="B29" s="10">
        <v>10</v>
      </c>
      <c r="C29" s="24" t="s">
        <v>42</v>
      </c>
      <c r="D29" s="23"/>
    </row>
    <row r="30" spans="1:4" x14ac:dyDescent="0.25">
      <c r="A30" s="161"/>
      <c r="B30" s="10">
        <v>11</v>
      </c>
      <c r="C30" s="24" t="s">
        <v>43</v>
      </c>
      <c r="D30" s="23"/>
    </row>
    <row r="31" spans="1:4" x14ac:dyDescent="0.25">
      <c r="A31" s="161"/>
      <c r="B31" s="10">
        <v>12</v>
      </c>
      <c r="C31" s="24" t="s">
        <v>44</v>
      </c>
      <c r="D31" s="23"/>
    </row>
    <row r="32" spans="1:4" x14ac:dyDescent="0.25">
      <c r="A32" s="161"/>
      <c r="B32" s="10">
        <v>13</v>
      </c>
      <c r="C32" s="24" t="s">
        <v>45</v>
      </c>
      <c r="D32" s="23"/>
    </row>
    <row r="33" spans="1:4" x14ac:dyDescent="0.25">
      <c r="A33" s="161"/>
      <c r="B33" s="10">
        <v>14</v>
      </c>
      <c r="C33" s="24" t="s">
        <v>46</v>
      </c>
      <c r="D33" s="23"/>
    </row>
    <row r="34" spans="1:4" x14ac:dyDescent="0.25">
      <c r="A34" s="161"/>
      <c r="B34" s="10">
        <v>15</v>
      </c>
      <c r="C34" s="24" t="s">
        <v>47</v>
      </c>
      <c r="D34" s="23"/>
    </row>
    <row r="35" spans="1:4" x14ac:dyDescent="0.25">
      <c r="A35" s="161"/>
      <c r="B35" s="10">
        <v>16</v>
      </c>
      <c r="C35" s="24" t="s">
        <v>48</v>
      </c>
      <c r="D35" s="23"/>
    </row>
    <row r="36" spans="1:4" x14ac:dyDescent="0.25">
      <c r="A36" s="161"/>
      <c r="B36" s="10">
        <v>17</v>
      </c>
      <c r="C36" s="24" t="s">
        <v>49</v>
      </c>
      <c r="D36" s="23"/>
    </row>
    <row r="37" spans="1:4" x14ac:dyDescent="0.25">
      <c r="A37" s="161"/>
      <c r="B37" s="10">
        <v>18</v>
      </c>
      <c r="C37" s="24" t="s">
        <v>50</v>
      </c>
      <c r="D37" s="23"/>
    </row>
    <row r="38" spans="1:4" x14ac:dyDescent="0.25">
      <c r="A38" s="161"/>
      <c r="B38" s="10">
        <v>19</v>
      </c>
      <c r="C38" s="24" t="s">
        <v>51</v>
      </c>
      <c r="D38" s="23"/>
    </row>
    <row r="39" spans="1:4" x14ac:dyDescent="0.25">
      <c r="A39" s="161"/>
      <c r="B39" s="10">
        <v>20</v>
      </c>
      <c r="C39" s="24" t="s">
        <v>52</v>
      </c>
      <c r="D39" s="23"/>
    </row>
    <row r="40" spans="1:4" x14ac:dyDescent="0.25">
      <c r="A40" s="161"/>
      <c r="B40" s="10">
        <v>21</v>
      </c>
      <c r="C40" s="24" t="s">
        <v>53</v>
      </c>
      <c r="D40" s="23"/>
    </row>
    <row r="41" spans="1:4" x14ac:dyDescent="0.25">
      <c r="A41" s="161"/>
      <c r="B41" s="10">
        <v>22</v>
      </c>
      <c r="C41" s="24" t="s">
        <v>54</v>
      </c>
      <c r="D41" s="23"/>
    </row>
    <row r="42" spans="1:4" x14ac:dyDescent="0.25">
      <c r="A42" s="161"/>
      <c r="B42" s="10">
        <v>23</v>
      </c>
      <c r="C42" s="24" t="s">
        <v>55</v>
      </c>
      <c r="D42" s="23"/>
    </row>
    <row r="43" spans="1:4" x14ac:dyDescent="0.25">
      <c r="A43" s="161"/>
      <c r="B43" s="10">
        <v>24</v>
      </c>
      <c r="C43" s="24" t="s">
        <v>56</v>
      </c>
      <c r="D43" s="23"/>
    </row>
    <row r="44" spans="1:4" x14ac:dyDescent="0.25">
      <c r="A44" s="161"/>
      <c r="B44" s="10">
        <v>25</v>
      </c>
      <c r="C44" s="24" t="s">
        <v>57</v>
      </c>
      <c r="D44" s="23"/>
    </row>
    <row r="45" spans="1:4" x14ac:dyDescent="0.25">
      <c r="A45" s="161"/>
      <c r="B45" s="10">
        <v>26</v>
      </c>
      <c r="C45" s="24" t="s">
        <v>58</v>
      </c>
      <c r="D45" s="23"/>
    </row>
    <row r="46" spans="1:4" x14ac:dyDescent="0.25">
      <c r="A46" s="161"/>
      <c r="B46" s="10">
        <v>27</v>
      </c>
      <c r="C46" s="24" t="s">
        <v>59</v>
      </c>
      <c r="D46" s="23"/>
    </row>
    <row r="47" spans="1:4" x14ac:dyDescent="0.25">
      <c r="A47" s="161"/>
      <c r="B47" s="10">
        <v>28</v>
      </c>
      <c r="C47" s="24" t="s">
        <v>60</v>
      </c>
      <c r="D47" s="23"/>
    </row>
    <row r="48" spans="1:4" x14ac:dyDescent="0.25">
      <c r="A48" s="161"/>
      <c r="B48" s="10">
        <v>29</v>
      </c>
      <c r="C48" s="24" t="s">
        <v>61</v>
      </c>
      <c r="D48" s="23"/>
    </row>
    <row r="49" spans="1:4" x14ac:dyDescent="0.25">
      <c r="A49" s="161"/>
      <c r="B49" s="10">
        <v>30</v>
      </c>
      <c r="C49" s="24" t="s">
        <v>62</v>
      </c>
      <c r="D49" s="23"/>
    </row>
    <row r="50" spans="1:4" x14ac:dyDescent="0.25">
      <c r="A50" s="161"/>
      <c r="B50" s="10">
        <v>31</v>
      </c>
      <c r="C50" s="24" t="s">
        <v>63</v>
      </c>
      <c r="D50" s="23"/>
    </row>
    <row r="51" spans="1:4" x14ac:dyDescent="0.25">
      <c r="A51" s="161"/>
      <c r="B51" s="10">
        <v>32</v>
      </c>
      <c r="C51" s="24" t="s">
        <v>64</v>
      </c>
      <c r="D51" s="23"/>
    </row>
    <row r="52" spans="1:4" x14ac:dyDescent="0.25">
      <c r="A52" s="161"/>
      <c r="B52" s="10">
        <v>33</v>
      </c>
      <c r="C52" s="24" t="s">
        <v>65</v>
      </c>
      <c r="D52" s="23"/>
    </row>
    <row r="53" spans="1:4" x14ac:dyDescent="0.25">
      <c r="A53" s="161"/>
      <c r="B53" s="10">
        <v>34</v>
      </c>
      <c r="C53" s="24" t="s">
        <v>66</v>
      </c>
      <c r="D53" s="23"/>
    </row>
    <row r="54" spans="1:4" x14ac:dyDescent="0.25">
      <c r="A54" s="161"/>
      <c r="B54" s="10">
        <v>35</v>
      </c>
      <c r="C54" s="24" t="s">
        <v>67</v>
      </c>
      <c r="D54" s="23"/>
    </row>
    <row r="55" spans="1:4" x14ac:dyDescent="0.25">
      <c r="A55" s="161"/>
      <c r="B55" s="10">
        <v>36</v>
      </c>
      <c r="C55" s="24" t="s">
        <v>68</v>
      </c>
      <c r="D55" s="23"/>
    </row>
    <row r="56" spans="1:4" x14ac:dyDescent="0.25">
      <c r="A56" s="161"/>
      <c r="B56" s="10">
        <v>37</v>
      </c>
      <c r="C56" s="24" t="s">
        <v>69</v>
      </c>
      <c r="D56" s="23"/>
    </row>
    <row r="57" spans="1:4" x14ac:dyDescent="0.25">
      <c r="A57" s="161"/>
      <c r="B57" s="10">
        <v>38</v>
      </c>
      <c r="C57" s="24" t="s">
        <v>70</v>
      </c>
      <c r="D57" s="23"/>
    </row>
    <row r="58" spans="1:4" x14ac:dyDescent="0.25">
      <c r="A58" s="161"/>
      <c r="B58" s="10">
        <v>39</v>
      </c>
      <c r="C58" s="24" t="s">
        <v>71</v>
      </c>
      <c r="D58" s="23"/>
    </row>
    <row r="59" spans="1:4" x14ac:dyDescent="0.25">
      <c r="A59" s="161"/>
      <c r="B59" s="10">
        <v>40</v>
      </c>
      <c r="C59" s="24" t="s">
        <v>72</v>
      </c>
      <c r="D59" s="23"/>
    </row>
    <row r="60" spans="1:4" x14ac:dyDescent="0.25">
      <c r="A60" s="161"/>
      <c r="B60" s="10">
        <v>41</v>
      </c>
      <c r="C60" s="24" t="s">
        <v>73</v>
      </c>
      <c r="D60" s="23"/>
    </row>
    <row r="61" spans="1:4" x14ac:dyDescent="0.25">
      <c r="A61" s="161"/>
      <c r="B61" s="10">
        <v>42</v>
      </c>
      <c r="C61" s="24" t="s">
        <v>74</v>
      </c>
      <c r="D61" s="23"/>
    </row>
    <row r="62" spans="1:4" x14ac:dyDescent="0.25">
      <c r="A62" s="161"/>
      <c r="B62" s="10">
        <v>43</v>
      </c>
      <c r="C62" s="24" t="s">
        <v>75</v>
      </c>
      <c r="D62" s="23"/>
    </row>
    <row r="63" spans="1:4" x14ac:dyDescent="0.25">
      <c r="A63" s="161"/>
      <c r="B63" s="10">
        <v>44</v>
      </c>
      <c r="C63" s="24" t="s">
        <v>76</v>
      </c>
      <c r="D63" s="23"/>
    </row>
    <row r="64" spans="1:4" x14ac:dyDescent="0.25">
      <c r="A64" s="161"/>
      <c r="B64" s="10">
        <v>45</v>
      </c>
      <c r="C64" s="24" t="s">
        <v>77</v>
      </c>
      <c r="D64" s="23"/>
    </row>
    <row r="65" spans="1:4" x14ac:dyDescent="0.25">
      <c r="A65" s="161"/>
      <c r="B65" s="10">
        <v>46</v>
      </c>
      <c r="C65" s="24" t="s">
        <v>78</v>
      </c>
      <c r="D65" s="23"/>
    </row>
    <row r="66" spans="1:4" x14ac:dyDescent="0.25">
      <c r="A66" s="161"/>
      <c r="B66" s="10">
        <v>47</v>
      </c>
      <c r="C66" s="24" t="s">
        <v>79</v>
      </c>
      <c r="D66" s="23"/>
    </row>
    <row r="67" spans="1:4" x14ac:dyDescent="0.25">
      <c r="A67" s="161"/>
      <c r="B67" s="10">
        <v>48</v>
      </c>
      <c r="C67" s="24" t="s">
        <v>80</v>
      </c>
      <c r="D67" s="23"/>
    </row>
    <row r="68" spans="1:4" x14ac:dyDescent="0.25">
      <c r="A68" s="161"/>
      <c r="B68" s="10">
        <v>49</v>
      </c>
      <c r="C68" s="24" t="s">
        <v>81</v>
      </c>
      <c r="D68" s="23"/>
    </row>
    <row r="69" spans="1:4" x14ac:dyDescent="0.25">
      <c r="A69" s="161"/>
      <c r="B69" s="10">
        <v>50</v>
      </c>
      <c r="C69" s="24" t="s">
        <v>82</v>
      </c>
      <c r="D69" s="23"/>
    </row>
    <row r="70" spans="1:4" x14ac:dyDescent="0.25">
      <c r="A70" s="161"/>
      <c r="B70" s="10">
        <v>51</v>
      </c>
      <c r="C70" s="24" t="s">
        <v>83</v>
      </c>
      <c r="D70" s="23"/>
    </row>
    <row r="71" spans="1:4" x14ac:dyDescent="0.25">
      <c r="A71" s="161"/>
      <c r="B71" s="10">
        <v>52</v>
      </c>
      <c r="C71" s="24" t="s">
        <v>84</v>
      </c>
      <c r="D71" s="23"/>
    </row>
    <row r="72" spans="1:4" x14ac:dyDescent="0.25">
      <c r="A72" s="161"/>
      <c r="B72" s="10">
        <v>53</v>
      </c>
      <c r="C72" s="24" t="s">
        <v>85</v>
      </c>
      <c r="D72" s="23"/>
    </row>
    <row r="73" spans="1:4" x14ac:dyDescent="0.25">
      <c r="A73" s="161"/>
      <c r="B73" s="10">
        <v>54</v>
      </c>
      <c r="C73" s="24" t="s">
        <v>86</v>
      </c>
      <c r="D73" s="23"/>
    </row>
    <row r="74" spans="1:4" x14ac:dyDescent="0.25">
      <c r="A74" s="161"/>
      <c r="B74" s="10">
        <v>55</v>
      </c>
      <c r="C74" s="24" t="s">
        <v>87</v>
      </c>
      <c r="D74" s="23"/>
    </row>
    <row r="75" spans="1:4" x14ac:dyDescent="0.25">
      <c r="A75" s="161"/>
      <c r="B75" s="10">
        <v>56</v>
      </c>
      <c r="C75" s="24" t="s">
        <v>88</v>
      </c>
      <c r="D75" s="23"/>
    </row>
    <row r="76" spans="1:4" x14ac:dyDescent="0.25">
      <c r="A76" s="161"/>
      <c r="B76" s="10">
        <v>57</v>
      </c>
      <c r="C76" s="24" t="s">
        <v>89</v>
      </c>
      <c r="D76" s="23"/>
    </row>
    <row r="77" spans="1:4" x14ac:dyDescent="0.25">
      <c r="A77" s="161"/>
      <c r="B77" s="10">
        <v>58</v>
      </c>
      <c r="C77" s="24" t="s">
        <v>90</v>
      </c>
      <c r="D77" s="23"/>
    </row>
    <row r="78" spans="1:4" x14ac:dyDescent="0.25">
      <c r="A78" s="161"/>
      <c r="B78" s="10">
        <v>59</v>
      </c>
      <c r="C78" s="24" t="s">
        <v>91</v>
      </c>
      <c r="D78" s="23"/>
    </row>
    <row r="79" spans="1:4" x14ac:dyDescent="0.25">
      <c r="A79" s="161"/>
      <c r="B79" s="10">
        <v>60</v>
      </c>
      <c r="C79" s="24" t="s">
        <v>92</v>
      </c>
      <c r="D79" s="23"/>
    </row>
    <row r="80" spans="1:4" x14ac:dyDescent="0.25">
      <c r="A80" s="161"/>
      <c r="B80" s="10">
        <v>61</v>
      </c>
      <c r="C80" s="24" t="s">
        <v>93</v>
      </c>
      <c r="D80" s="23"/>
    </row>
    <row r="81" spans="1:4" x14ac:dyDescent="0.25">
      <c r="A81" s="161"/>
      <c r="B81" s="10">
        <v>62</v>
      </c>
      <c r="C81" s="24" t="s">
        <v>94</v>
      </c>
      <c r="D81" s="23"/>
    </row>
    <row r="82" spans="1:4" x14ac:dyDescent="0.25">
      <c r="A82" s="161"/>
      <c r="B82" s="10">
        <v>63</v>
      </c>
      <c r="C82" s="24" t="s">
        <v>95</v>
      </c>
      <c r="D82" s="23"/>
    </row>
    <row r="83" spans="1:4" x14ac:dyDescent="0.25">
      <c r="A83" s="161"/>
      <c r="B83" s="10">
        <v>64</v>
      </c>
      <c r="C83" s="24" t="s">
        <v>96</v>
      </c>
      <c r="D83" s="23"/>
    </row>
    <row r="84" spans="1:4" x14ac:dyDescent="0.25">
      <c r="A84" s="161"/>
      <c r="B84" s="10">
        <v>65</v>
      </c>
      <c r="C84" s="24" t="s">
        <v>97</v>
      </c>
      <c r="D84" s="23"/>
    </row>
    <row r="85" spans="1:4" x14ac:dyDescent="0.25">
      <c r="A85" s="161"/>
      <c r="B85" s="10">
        <v>66</v>
      </c>
      <c r="C85" s="24" t="s">
        <v>98</v>
      </c>
      <c r="D85" s="23"/>
    </row>
    <row r="86" spans="1:4" x14ac:dyDescent="0.25">
      <c r="A86" s="161"/>
      <c r="B86" s="10">
        <v>67</v>
      </c>
      <c r="C86" s="24" t="s">
        <v>99</v>
      </c>
      <c r="D86" s="23"/>
    </row>
    <row r="87" spans="1:4" x14ac:dyDescent="0.25">
      <c r="A87" s="161"/>
      <c r="B87" s="10">
        <v>68</v>
      </c>
      <c r="C87" s="24" t="s">
        <v>100</v>
      </c>
      <c r="D87" s="23"/>
    </row>
    <row r="88" spans="1:4" x14ac:dyDescent="0.25">
      <c r="A88" s="161"/>
      <c r="B88" s="10">
        <v>69</v>
      </c>
      <c r="C88" s="24" t="s">
        <v>101</v>
      </c>
      <c r="D88" s="23"/>
    </row>
    <row r="89" spans="1:4" x14ac:dyDescent="0.25">
      <c r="A89" s="161"/>
      <c r="B89" s="10">
        <v>70</v>
      </c>
      <c r="C89" s="24" t="s">
        <v>102</v>
      </c>
      <c r="D89" s="23"/>
    </row>
    <row r="90" spans="1:4" x14ac:dyDescent="0.25">
      <c r="A90" s="161"/>
      <c r="B90" s="10">
        <v>71</v>
      </c>
      <c r="C90" s="24" t="s">
        <v>103</v>
      </c>
      <c r="D90" s="23"/>
    </row>
    <row r="91" spans="1:4" x14ac:dyDescent="0.25">
      <c r="A91" s="161"/>
      <c r="B91" s="10">
        <v>72</v>
      </c>
      <c r="C91" s="24" t="s">
        <v>104</v>
      </c>
      <c r="D91" s="23"/>
    </row>
    <row r="92" spans="1:4" x14ac:dyDescent="0.25">
      <c r="A92" s="161"/>
      <c r="B92" s="10">
        <v>73</v>
      </c>
      <c r="C92" s="24" t="s">
        <v>105</v>
      </c>
      <c r="D92" s="23"/>
    </row>
    <row r="93" spans="1:4" x14ac:dyDescent="0.25">
      <c r="A93" s="161"/>
      <c r="B93" s="10">
        <v>74</v>
      </c>
      <c r="C93" s="24" t="s">
        <v>106</v>
      </c>
      <c r="D93" s="23"/>
    </row>
    <row r="94" spans="1:4" x14ac:dyDescent="0.25">
      <c r="A94" s="161"/>
      <c r="B94" s="10">
        <v>75</v>
      </c>
      <c r="C94" s="24" t="s">
        <v>107</v>
      </c>
      <c r="D94" s="23"/>
    </row>
    <row r="95" spans="1:4" x14ac:dyDescent="0.25">
      <c r="A95" s="161"/>
      <c r="B95" s="10">
        <v>76</v>
      </c>
      <c r="C95" s="24" t="s">
        <v>108</v>
      </c>
      <c r="D95" s="23"/>
    </row>
    <row r="96" spans="1:4" x14ac:dyDescent="0.25">
      <c r="A96" s="161"/>
      <c r="B96" s="10">
        <v>77</v>
      </c>
      <c r="C96" s="24" t="s">
        <v>109</v>
      </c>
      <c r="D96" s="23"/>
    </row>
    <row r="97" spans="1:4" x14ac:dyDescent="0.25">
      <c r="A97" s="161"/>
      <c r="B97" s="10">
        <v>78</v>
      </c>
      <c r="C97" s="24" t="s">
        <v>110</v>
      </c>
      <c r="D97" s="23"/>
    </row>
    <row r="98" spans="1:4" x14ac:dyDescent="0.25">
      <c r="A98" s="161"/>
      <c r="B98" s="10">
        <v>79</v>
      </c>
      <c r="C98" s="24" t="s">
        <v>111</v>
      </c>
      <c r="D98" s="23"/>
    </row>
    <row r="99" spans="1:4" x14ac:dyDescent="0.25">
      <c r="A99" s="161"/>
      <c r="B99" s="10">
        <v>80</v>
      </c>
      <c r="C99" s="24" t="s">
        <v>112</v>
      </c>
      <c r="D99" s="23"/>
    </row>
    <row r="100" spans="1:4" x14ac:dyDescent="0.25">
      <c r="A100" s="161"/>
      <c r="B100" s="10">
        <v>81</v>
      </c>
      <c r="C100" s="24" t="s">
        <v>113</v>
      </c>
      <c r="D100" s="23"/>
    </row>
    <row r="101" spans="1:4" x14ac:dyDescent="0.25">
      <c r="A101" s="161"/>
      <c r="B101" s="10">
        <v>82</v>
      </c>
      <c r="C101" s="24" t="s">
        <v>114</v>
      </c>
      <c r="D101" s="23"/>
    </row>
    <row r="102" spans="1:4" x14ac:dyDescent="0.25">
      <c r="A102" s="161"/>
      <c r="B102" s="10">
        <v>83</v>
      </c>
      <c r="C102" s="24" t="s">
        <v>115</v>
      </c>
      <c r="D102" s="23"/>
    </row>
    <row r="103" spans="1:4" x14ac:dyDescent="0.25">
      <c r="A103" s="161"/>
      <c r="B103" s="10">
        <v>84</v>
      </c>
      <c r="C103" s="24" t="s">
        <v>116</v>
      </c>
      <c r="D103" s="23"/>
    </row>
    <row r="104" spans="1:4" x14ac:dyDescent="0.25">
      <c r="A104" s="161"/>
      <c r="B104" s="10">
        <v>85</v>
      </c>
      <c r="C104" s="24" t="s">
        <v>117</v>
      </c>
      <c r="D104" s="23"/>
    </row>
    <row r="105" spans="1:4" x14ac:dyDescent="0.25">
      <c r="A105" s="161"/>
      <c r="B105" s="10">
        <v>86</v>
      </c>
      <c r="C105" s="24" t="s">
        <v>118</v>
      </c>
      <c r="D105" s="23"/>
    </row>
    <row r="106" spans="1:4" x14ac:dyDescent="0.25">
      <c r="A106" s="161"/>
      <c r="B106" s="10">
        <v>87</v>
      </c>
      <c r="C106" s="24" t="s">
        <v>119</v>
      </c>
      <c r="D106" s="23"/>
    </row>
    <row r="107" spans="1:4" x14ac:dyDescent="0.25">
      <c r="A107" s="161"/>
      <c r="B107" s="10">
        <v>88</v>
      </c>
      <c r="C107" s="24" t="s">
        <v>120</v>
      </c>
      <c r="D107" s="23"/>
    </row>
    <row r="108" spans="1:4" x14ac:dyDescent="0.25">
      <c r="A108" s="161"/>
      <c r="B108" s="10">
        <v>89</v>
      </c>
      <c r="C108" s="24" t="s">
        <v>121</v>
      </c>
      <c r="D108" s="23"/>
    </row>
    <row r="109" spans="1:4" x14ac:dyDescent="0.25">
      <c r="A109" s="161"/>
      <c r="B109" s="10">
        <v>90</v>
      </c>
      <c r="C109" s="24" t="s">
        <v>122</v>
      </c>
      <c r="D109" s="23"/>
    </row>
    <row r="110" spans="1:4" x14ac:dyDescent="0.25">
      <c r="A110" s="161"/>
      <c r="B110" s="10">
        <v>91</v>
      </c>
      <c r="C110" s="24" t="s">
        <v>123</v>
      </c>
      <c r="D110" s="23"/>
    </row>
    <row r="111" spans="1:4" x14ac:dyDescent="0.25">
      <c r="A111" s="161"/>
      <c r="B111" s="10">
        <v>92</v>
      </c>
      <c r="C111" s="24" t="s">
        <v>124</v>
      </c>
      <c r="D111" s="23"/>
    </row>
    <row r="112" spans="1:4" x14ac:dyDescent="0.25">
      <c r="A112" s="161"/>
      <c r="B112" s="10">
        <v>93</v>
      </c>
      <c r="C112" s="24" t="s">
        <v>125</v>
      </c>
      <c r="D112" s="23"/>
    </row>
    <row r="113" spans="1:4" x14ac:dyDescent="0.25">
      <c r="A113" s="161"/>
      <c r="B113" s="10">
        <v>94</v>
      </c>
      <c r="C113" s="24" t="s">
        <v>126</v>
      </c>
      <c r="D113" s="23"/>
    </row>
    <row r="114" spans="1:4" x14ac:dyDescent="0.25">
      <c r="A114" s="161"/>
      <c r="B114" s="10">
        <v>95</v>
      </c>
      <c r="C114" s="24" t="s">
        <v>127</v>
      </c>
      <c r="D114" s="23"/>
    </row>
    <row r="115" spans="1:4" x14ac:dyDescent="0.25">
      <c r="A115" s="161"/>
      <c r="B115" s="10">
        <v>96</v>
      </c>
      <c r="C115" s="24" t="s">
        <v>128</v>
      </c>
      <c r="D115" s="23"/>
    </row>
    <row r="116" spans="1:4" x14ac:dyDescent="0.25">
      <c r="A116" s="161"/>
      <c r="B116" s="10">
        <v>97</v>
      </c>
      <c r="C116" s="24" t="s">
        <v>129</v>
      </c>
      <c r="D116" s="23"/>
    </row>
    <row r="117" spans="1:4" x14ac:dyDescent="0.25">
      <c r="A117" s="161"/>
      <c r="B117" s="10">
        <v>98</v>
      </c>
      <c r="C117" s="24" t="s">
        <v>130</v>
      </c>
      <c r="D117" s="23"/>
    </row>
    <row r="118" spans="1:4" x14ac:dyDescent="0.25">
      <c r="A118" s="161"/>
      <c r="B118" s="10">
        <v>99</v>
      </c>
      <c r="C118" s="24" t="s">
        <v>131</v>
      </c>
      <c r="D118" s="23"/>
    </row>
    <row r="119" spans="1:4" x14ac:dyDescent="0.25">
      <c r="A119" s="161"/>
      <c r="B119" s="10">
        <v>100</v>
      </c>
      <c r="C119" s="24" t="s">
        <v>132</v>
      </c>
      <c r="D119" s="23"/>
    </row>
    <row r="120" spans="1:4" x14ac:dyDescent="0.25">
      <c r="A120" s="161"/>
      <c r="B120" s="10">
        <v>101</v>
      </c>
      <c r="C120" s="24" t="s">
        <v>133</v>
      </c>
      <c r="D120" s="23"/>
    </row>
    <row r="121" spans="1:4" x14ac:dyDescent="0.25">
      <c r="A121" s="161"/>
      <c r="B121" s="10">
        <v>102</v>
      </c>
      <c r="C121" s="24" t="s">
        <v>134</v>
      </c>
      <c r="D121" s="23"/>
    </row>
    <row r="122" spans="1:4" x14ac:dyDescent="0.25">
      <c r="A122" s="161"/>
      <c r="B122" s="10">
        <v>103</v>
      </c>
      <c r="C122" s="24" t="s">
        <v>135</v>
      </c>
      <c r="D122" s="23"/>
    </row>
    <row r="123" spans="1:4" x14ac:dyDescent="0.25">
      <c r="A123" s="161"/>
      <c r="B123" s="10">
        <v>104</v>
      </c>
      <c r="C123" s="24" t="s">
        <v>136</v>
      </c>
      <c r="D123" s="23"/>
    </row>
    <row r="124" spans="1:4" x14ac:dyDescent="0.25">
      <c r="A124" s="161"/>
      <c r="B124" s="10">
        <v>105</v>
      </c>
      <c r="C124" s="24" t="s">
        <v>137</v>
      </c>
      <c r="D124" s="23"/>
    </row>
    <row r="125" spans="1:4" x14ac:dyDescent="0.25">
      <c r="A125" s="161"/>
      <c r="B125" s="10">
        <v>106</v>
      </c>
      <c r="C125" s="24" t="s">
        <v>138</v>
      </c>
      <c r="D125" s="23"/>
    </row>
    <row r="126" spans="1:4" x14ac:dyDescent="0.25">
      <c r="A126" s="161"/>
      <c r="B126" s="10">
        <v>107</v>
      </c>
      <c r="C126" s="24" t="s">
        <v>139</v>
      </c>
      <c r="D126" s="23"/>
    </row>
    <row r="127" spans="1:4" x14ac:dyDescent="0.25">
      <c r="A127" s="161"/>
      <c r="B127" s="10">
        <v>108</v>
      </c>
      <c r="C127" s="24" t="s">
        <v>140</v>
      </c>
      <c r="D127" s="23"/>
    </row>
    <row r="128" spans="1:4" x14ac:dyDescent="0.25">
      <c r="A128" s="161"/>
      <c r="B128" s="10">
        <v>109</v>
      </c>
      <c r="C128" s="24" t="s">
        <v>141</v>
      </c>
      <c r="D128" s="23"/>
    </row>
    <row r="129" spans="1:4" x14ac:dyDescent="0.25">
      <c r="A129" s="161"/>
      <c r="B129" s="10">
        <v>110</v>
      </c>
      <c r="C129" s="24" t="s">
        <v>142</v>
      </c>
      <c r="D129" s="23"/>
    </row>
    <row r="130" spans="1:4" x14ac:dyDescent="0.25">
      <c r="A130" s="161"/>
      <c r="B130" s="10">
        <v>111</v>
      </c>
      <c r="C130" s="24" t="s">
        <v>143</v>
      </c>
      <c r="D130" s="23"/>
    </row>
    <row r="131" spans="1:4" x14ac:dyDescent="0.25">
      <c r="A131" s="161"/>
      <c r="B131" s="10">
        <v>112</v>
      </c>
      <c r="C131" s="24" t="s">
        <v>144</v>
      </c>
      <c r="D131" s="23"/>
    </row>
    <row r="132" spans="1:4" x14ac:dyDescent="0.25">
      <c r="A132" s="161"/>
      <c r="B132" s="10">
        <v>113</v>
      </c>
      <c r="C132" s="24" t="s">
        <v>145</v>
      </c>
      <c r="D132" s="23"/>
    </row>
    <row r="133" spans="1:4" x14ac:dyDescent="0.25">
      <c r="A133" s="161"/>
      <c r="B133" s="10">
        <v>114</v>
      </c>
      <c r="C133" s="24" t="s">
        <v>146</v>
      </c>
      <c r="D133" s="23"/>
    </row>
    <row r="134" spans="1:4" x14ac:dyDescent="0.25">
      <c r="A134" s="161"/>
      <c r="B134" s="10">
        <v>115</v>
      </c>
      <c r="C134" s="24" t="s">
        <v>147</v>
      </c>
      <c r="D134" s="23"/>
    </row>
    <row r="135" spans="1:4" x14ac:dyDescent="0.25">
      <c r="A135" s="161"/>
      <c r="B135" s="10">
        <v>116</v>
      </c>
      <c r="C135" s="24" t="s">
        <v>148</v>
      </c>
      <c r="D135" s="23"/>
    </row>
    <row r="136" spans="1:4" x14ac:dyDescent="0.25">
      <c r="A136" s="161"/>
      <c r="B136" s="10">
        <v>117</v>
      </c>
      <c r="C136" s="24" t="s">
        <v>149</v>
      </c>
      <c r="D136" s="23"/>
    </row>
    <row r="137" spans="1:4" x14ac:dyDescent="0.25">
      <c r="A137" s="161"/>
      <c r="B137" s="10">
        <v>118</v>
      </c>
      <c r="C137" s="24" t="s">
        <v>150</v>
      </c>
      <c r="D137" s="23"/>
    </row>
    <row r="138" spans="1:4" x14ac:dyDescent="0.25">
      <c r="A138" s="161"/>
      <c r="B138" s="10">
        <v>119</v>
      </c>
      <c r="C138" s="24" t="s">
        <v>151</v>
      </c>
      <c r="D138" s="23"/>
    </row>
    <row r="139" spans="1:4" x14ac:dyDescent="0.25">
      <c r="A139" s="161"/>
      <c r="B139" s="10">
        <v>120</v>
      </c>
      <c r="C139" s="24" t="s">
        <v>152</v>
      </c>
      <c r="D139" s="23"/>
    </row>
    <row r="140" spans="1:4" x14ac:dyDescent="0.25">
      <c r="A140" s="161"/>
      <c r="B140" s="10">
        <v>121</v>
      </c>
      <c r="C140" s="24" t="s">
        <v>153</v>
      </c>
      <c r="D140" s="23"/>
    </row>
    <row r="141" spans="1:4" x14ac:dyDescent="0.25">
      <c r="A141" s="161"/>
      <c r="B141" s="10">
        <v>122</v>
      </c>
      <c r="C141" s="24" t="s">
        <v>154</v>
      </c>
      <c r="D141" s="23"/>
    </row>
    <row r="142" spans="1:4" x14ac:dyDescent="0.25">
      <c r="A142" s="161"/>
      <c r="B142" s="10">
        <v>123</v>
      </c>
      <c r="C142" s="24" t="s">
        <v>155</v>
      </c>
      <c r="D142" s="23"/>
    </row>
    <row r="143" spans="1:4" x14ac:dyDescent="0.25">
      <c r="A143" s="161"/>
      <c r="B143" s="10">
        <v>124</v>
      </c>
      <c r="C143" s="24" t="s">
        <v>156</v>
      </c>
      <c r="D143" s="23"/>
    </row>
    <row r="144" spans="1:4" x14ac:dyDescent="0.25">
      <c r="A144" s="161"/>
      <c r="B144" s="10">
        <v>125</v>
      </c>
      <c r="C144" s="24" t="s">
        <v>157</v>
      </c>
      <c r="D144" s="23"/>
    </row>
    <row r="145" spans="1:4" x14ac:dyDescent="0.25">
      <c r="A145" s="161"/>
      <c r="B145" s="10">
        <v>126</v>
      </c>
      <c r="C145" s="24" t="s">
        <v>158</v>
      </c>
      <c r="D145" s="23"/>
    </row>
    <row r="146" spans="1:4" x14ac:dyDescent="0.25">
      <c r="A146" s="161"/>
      <c r="B146" s="10">
        <v>127</v>
      </c>
      <c r="C146" s="24" t="s">
        <v>159</v>
      </c>
      <c r="D146" s="23"/>
    </row>
    <row r="147" spans="1:4" x14ac:dyDescent="0.25">
      <c r="A147" s="161"/>
      <c r="B147" s="10">
        <v>128</v>
      </c>
      <c r="C147" s="24" t="s">
        <v>160</v>
      </c>
      <c r="D147" s="23"/>
    </row>
    <row r="148" spans="1:4" x14ac:dyDescent="0.25">
      <c r="A148" s="161"/>
      <c r="B148" s="10">
        <v>129</v>
      </c>
      <c r="C148" s="24" t="s">
        <v>161</v>
      </c>
      <c r="D148" s="23"/>
    </row>
    <row r="149" spans="1:4" x14ac:dyDescent="0.25">
      <c r="A149" s="161"/>
      <c r="B149" s="10">
        <v>130</v>
      </c>
      <c r="C149" s="24" t="s">
        <v>162</v>
      </c>
      <c r="D149" s="23"/>
    </row>
    <row r="150" spans="1:4" x14ac:dyDescent="0.25">
      <c r="A150" s="161"/>
      <c r="B150" s="10">
        <v>131</v>
      </c>
      <c r="C150" s="24" t="s">
        <v>163</v>
      </c>
      <c r="D150" s="23"/>
    </row>
    <row r="151" spans="1:4" x14ac:dyDescent="0.25">
      <c r="A151" s="161"/>
      <c r="B151" s="10">
        <v>132</v>
      </c>
      <c r="C151" s="24" t="s">
        <v>164</v>
      </c>
      <c r="D151" s="23"/>
    </row>
    <row r="152" spans="1:4" x14ac:dyDescent="0.25">
      <c r="A152" s="161"/>
      <c r="B152" s="10">
        <v>133</v>
      </c>
      <c r="C152" s="24" t="s">
        <v>165</v>
      </c>
      <c r="D152" s="23"/>
    </row>
    <row r="153" spans="1:4" x14ac:dyDescent="0.25">
      <c r="A153" s="161"/>
      <c r="B153" s="10">
        <v>134</v>
      </c>
      <c r="C153" s="24" t="s">
        <v>166</v>
      </c>
      <c r="D153" s="23"/>
    </row>
    <row r="154" spans="1:4" x14ac:dyDescent="0.25">
      <c r="A154" s="161"/>
      <c r="B154" s="10">
        <v>135</v>
      </c>
      <c r="C154" s="24" t="s">
        <v>167</v>
      </c>
      <c r="D154" s="23"/>
    </row>
    <row r="155" spans="1:4" x14ac:dyDescent="0.25">
      <c r="A155" s="161"/>
      <c r="B155" s="10">
        <v>136</v>
      </c>
      <c r="C155" s="24" t="s">
        <v>168</v>
      </c>
      <c r="D155" s="23"/>
    </row>
    <row r="156" spans="1:4" x14ac:dyDescent="0.25">
      <c r="A156" s="161"/>
      <c r="B156" s="10">
        <v>137</v>
      </c>
      <c r="C156" s="24" t="s">
        <v>169</v>
      </c>
      <c r="D156" s="23"/>
    </row>
    <row r="157" spans="1:4" x14ac:dyDescent="0.25">
      <c r="A157" s="161"/>
      <c r="B157" s="10">
        <v>138</v>
      </c>
      <c r="C157" s="24" t="s">
        <v>170</v>
      </c>
      <c r="D157" s="23"/>
    </row>
    <row r="158" spans="1:4" x14ac:dyDescent="0.25">
      <c r="A158" s="161"/>
      <c r="B158" s="10">
        <v>139</v>
      </c>
      <c r="C158" s="24" t="s">
        <v>171</v>
      </c>
      <c r="D158" s="23"/>
    </row>
    <row r="159" spans="1:4" x14ac:dyDescent="0.25">
      <c r="A159" s="161"/>
      <c r="B159" s="10">
        <v>140</v>
      </c>
      <c r="C159" s="24" t="s">
        <v>172</v>
      </c>
      <c r="D159" s="23"/>
    </row>
    <row r="160" spans="1:4" x14ac:dyDescent="0.25">
      <c r="A160" s="161"/>
      <c r="B160" s="10">
        <v>141</v>
      </c>
      <c r="C160" s="24" t="s">
        <v>173</v>
      </c>
      <c r="D160" s="23"/>
    </row>
    <row r="161" spans="1:4" x14ac:dyDescent="0.25">
      <c r="A161" s="161"/>
      <c r="B161" s="10">
        <v>142</v>
      </c>
      <c r="C161" s="24" t="s">
        <v>174</v>
      </c>
      <c r="D161" s="23"/>
    </row>
    <row r="162" spans="1:4" x14ac:dyDescent="0.25">
      <c r="A162" s="161"/>
      <c r="B162" s="10">
        <v>143</v>
      </c>
      <c r="C162" s="24" t="s">
        <v>175</v>
      </c>
      <c r="D162" s="23"/>
    </row>
    <row r="163" spans="1:4" x14ac:dyDescent="0.25">
      <c r="A163" s="161"/>
      <c r="B163" s="10">
        <v>144</v>
      </c>
      <c r="C163" s="24" t="s">
        <v>176</v>
      </c>
      <c r="D163" s="23"/>
    </row>
    <row r="164" spans="1:4" x14ac:dyDescent="0.25">
      <c r="A164" s="161"/>
      <c r="B164" s="10">
        <v>145</v>
      </c>
      <c r="C164" s="24" t="s">
        <v>177</v>
      </c>
      <c r="D164" s="23"/>
    </row>
    <row r="165" spans="1:4" x14ac:dyDescent="0.25">
      <c r="A165" s="161"/>
      <c r="B165" s="10">
        <v>146</v>
      </c>
      <c r="C165" s="24" t="s">
        <v>178</v>
      </c>
      <c r="D165" s="23"/>
    </row>
    <row r="166" spans="1:4" x14ac:dyDescent="0.25">
      <c r="A166" s="161"/>
      <c r="B166" s="10">
        <v>147</v>
      </c>
      <c r="C166" s="24" t="s">
        <v>179</v>
      </c>
      <c r="D166" s="23"/>
    </row>
    <row r="167" spans="1:4" x14ac:dyDescent="0.25">
      <c r="A167" s="161"/>
      <c r="B167" s="10">
        <v>148</v>
      </c>
      <c r="C167" s="24" t="s">
        <v>180</v>
      </c>
      <c r="D167" s="23"/>
    </row>
    <row r="168" spans="1:4" x14ac:dyDescent="0.25">
      <c r="A168" s="161"/>
      <c r="B168" s="10">
        <v>149</v>
      </c>
      <c r="C168" s="24" t="s">
        <v>181</v>
      </c>
      <c r="D168" s="23"/>
    </row>
    <row r="169" spans="1:4" x14ac:dyDescent="0.25">
      <c r="A169" s="161"/>
      <c r="B169" s="10">
        <v>150</v>
      </c>
      <c r="C169" s="24" t="s">
        <v>182</v>
      </c>
      <c r="D169" s="23"/>
    </row>
    <row r="170" spans="1:4" x14ac:dyDescent="0.25">
      <c r="A170" s="161"/>
      <c r="B170" s="10">
        <v>151</v>
      </c>
      <c r="C170" s="24" t="s">
        <v>183</v>
      </c>
      <c r="D170" s="23"/>
    </row>
    <row r="171" spans="1:4" x14ac:dyDescent="0.25">
      <c r="A171" s="161"/>
      <c r="B171" s="10">
        <v>152</v>
      </c>
      <c r="C171" s="24" t="s">
        <v>184</v>
      </c>
      <c r="D171" s="23"/>
    </row>
    <row r="172" spans="1:4" x14ac:dyDescent="0.25">
      <c r="A172" s="161"/>
      <c r="B172" s="10">
        <v>153</v>
      </c>
      <c r="C172" s="24" t="s">
        <v>185</v>
      </c>
      <c r="D172" s="23"/>
    </row>
    <row r="173" spans="1:4" x14ac:dyDescent="0.25">
      <c r="A173" s="161"/>
      <c r="B173" s="10">
        <v>154</v>
      </c>
      <c r="C173" s="24" t="s">
        <v>186</v>
      </c>
      <c r="D173" s="23"/>
    </row>
    <row r="174" spans="1:4" x14ac:dyDescent="0.25">
      <c r="A174" s="161"/>
      <c r="B174" s="10">
        <v>155</v>
      </c>
      <c r="C174" s="24" t="s">
        <v>187</v>
      </c>
      <c r="D174" s="23"/>
    </row>
    <row r="175" spans="1:4" x14ac:dyDescent="0.25">
      <c r="A175" s="161"/>
      <c r="B175" s="10">
        <v>156</v>
      </c>
      <c r="C175" s="24" t="s">
        <v>188</v>
      </c>
      <c r="D175" s="23"/>
    </row>
    <row r="176" spans="1:4" x14ac:dyDescent="0.25">
      <c r="A176" s="161"/>
      <c r="B176" s="10">
        <v>157</v>
      </c>
      <c r="C176" s="24" t="s">
        <v>189</v>
      </c>
      <c r="D176" s="23"/>
    </row>
    <row r="177" spans="1:4" x14ac:dyDescent="0.25">
      <c r="A177" s="161"/>
      <c r="B177" s="10">
        <v>158</v>
      </c>
      <c r="C177" s="24" t="s">
        <v>190</v>
      </c>
      <c r="D177" s="23"/>
    </row>
    <row r="178" spans="1:4" x14ac:dyDescent="0.25">
      <c r="A178" s="161"/>
      <c r="B178" s="10">
        <v>159</v>
      </c>
      <c r="C178" s="24" t="s">
        <v>191</v>
      </c>
      <c r="D178" s="23"/>
    </row>
    <row r="179" spans="1:4" x14ac:dyDescent="0.25">
      <c r="A179" s="161"/>
      <c r="B179" s="10">
        <v>160</v>
      </c>
      <c r="C179" s="24" t="s">
        <v>192</v>
      </c>
      <c r="D179" s="23"/>
    </row>
    <row r="180" spans="1:4" x14ac:dyDescent="0.25">
      <c r="A180" s="161"/>
      <c r="B180" s="10">
        <v>161</v>
      </c>
      <c r="C180" s="24" t="s">
        <v>193</v>
      </c>
      <c r="D180" s="23"/>
    </row>
    <row r="181" spans="1:4" x14ac:dyDescent="0.25">
      <c r="A181" s="161"/>
      <c r="B181" s="10">
        <v>162</v>
      </c>
      <c r="C181" s="24" t="s">
        <v>194</v>
      </c>
      <c r="D181" s="23"/>
    </row>
    <row r="182" spans="1:4" x14ac:dyDescent="0.25">
      <c r="A182" s="161"/>
      <c r="B182" s="10">
        <v>163</v>
      </c>
      <c r="C182" s="24" t="s">
        <v>195</v>
      </c>
      <c r="D182" s="23"/>
    </row>
    <row r="183" spans="1:4" x14ac:dyDescent="0.25">
      <c r="A183" s="161"/>
      <c r="B183" s="10">
        <v>164</v>
      </c>
      <c r="C183" s="24" t="s">
        <v>196</v>
      </c>
      <c r="D183" s="23"/>
    </row>
    <row r="184" spans="1:4" x14ac:dyDescent="0.25">
      <c r="A184" s="161"/>
      <c r="B184" s="10">
        <v>165</v>
      </c>
      <c r="C184" s="24" t="s">
        <v>197</v>
      </c>
      <c r="D184" s="23"/>
    </row>
    <row r="185" spans="1:4" x14ac:dyDescent="0.25">
      <c r="A185" s="161"/>
      <c r="B185" s="10">
        <v>166</v>
      </c>
      <c r="C185" s="24" t="s">
        <v>198</v>
      </c>
      <c r="D185" s="23"/>
    </row>
    <row r="186" spans="1:4" x14ac:dyDescent="0.25">
      <c r="A186" s="161"/>
      <c r="B186" s="10">
        <v>167</v>
      </c>
      <c r="C186" s="24" t="s">
        <v>199</v>
      </c>
      <c r="D186" s="23"/>
    </row>
    <row r="187" spans="1:4" x14ac:dyDescent="0.25">
      <c r="A187" s="161"/>
      <c r="B187" s="10">
        <v>168</v>
      </c>
      <c r="C187" s="24" t="s">
        <v>200</v>
      </c>
      <c r="D187" s="23"/>
    </row>
    <row r="188" spans="1:4" x14ac:dyDescent="0.25">
      <c r="A188" s="161"/>
      <c r="B188" s="10">
        <v>169</v>
      </c>
      <c r="C188" s="24" t="s">
        <v>201</v>
      </c>
      <c r="D188" s="23"/>
    </row>
    <row r="189" spans="1:4" x14ac:dyDescent="0.25">
      <c r="A189" s="161"/>
      <c r="B189" s="10">
        <v>170</v>
      </c>
      <c r="C189" s="24" t="s">
        <v>202</v>
      </c>
      <c r="D189" s="23"/>
    </row>
    <row r="190" spans="1:4" x14ac:dyDescent="0.25">
      <c r="A190" s="161"/>
      <c r="B190" s="10">
        <v>171</v>
      </c>
      <c r="C190" s="24" t="s">
        <v>203</v>
      </c>
      <c r="D190" s="23"/>
    </row>
    <row r="191" spans="1:4" x14ac:dyDescent="0.25">
      <c r="A191" s="161"/>
      <c r="B191" s="10">
        <v>172</v>
      </c>
      <c r="C191" s="24" t="s">
        <v>204</v>
      </c>
      <c r="D191" s="23"/>
    </row>
    <row r="192" spans="1:4" x14ac:dyDescent="0.25">
      <c r="A192" s="161"/>
      <c r="B192" s="10">
        <v>173</v>
      </c>
      <c r="C192" s="24" t="s">
        <v>205</v>
      </c>
      <c r="D192" s="23"/>
    </row>
    <row r="193" spans="1:4" x14ac:dyDescent="0.25">
      <c r="A193" s="161"/>
      <c r="B193" s="10">
        <v>174</v>
      </c>
      <c r="C193" s="24" t="s">
        <v>206</v>
      </c>
      <c r="D193" s="23"/>
    </row>
    <row r="194" spans="1:4" x14ac:dyDescent="0.25">
      <c r="A194" s="161"/>
      <c r="B194" s="10">
        <v>175</v>
      </c>
      <c r="C194" s="24" t="s">
        <v>207</v>
      </c>
      <c r="D194" s="23"/>
    </row>
    <row r="195" spans="1:4" x14ac:dyDescent="0.25">
      <c r="A195" s="161"/>
      <c r="B195" s="10">
        <v>176</v>
      </c>
      <c r="C195" s="24" t="s">
        <v>208</v>
      </c>
      <c r="D195" s="23"/>
    </row>
    <row r="196" spans="1:4" x14ac:dyDescent="0.25">
      <c r="A196" s="161"/>
      <c r="B196" s="10">
        <v>177</v>
      </c>
      <c r="C196" s="24" t="s">
        <v>209</v>
      </c>
      <c r="D196" s="23"/>
    </row>
    <row r="197" spans="1:4" x14ac:dyDescent="0.25">
      <c r="A197" s="161"/>
      <c r="B197" s="10">
        <v>178</v>
      </c>
      <c r="C197" s="24" t="s">
        <v>210</v>
      </c>
      <c r="D197" s="23"/>
    </row>
    <row r="198" spans="1:4" x14ac:dyDescent="0.25">
      <c r="A198" s="161"/>
      <c r="B198" s="10">
        <v>179</v>
      </c>
      <c r="C198" s="24" t="s">
        <v>211</v>
      </c>
      <c r="D198" s="23"/>
    </row>
    <row r="199" spans="1:4" x14ac:dyDescent="0.25">
      <c r="A199" s="161"/>
      <c r="B199" s="10">
        <v>180</v>
      </c>
      <c r="C199" s="24" t="s">
        <v>212</v>
      </c>
      <c r="D199" s="23"/>
    </row>
    <row r="200" spans="1:4" x14ac:dyDescent="0.25">
      <c r="A200" s="161"/>
      <c r="B200" s="10">
        <v>181</v>
      </c>
      <c r="C200" s="24" t="s">
        <v>213</v>
      </c>
      <c r="D200" s="23"/>
    </row>
    <row r="201" spans="1:4" x14ac:dyDescent="0.25">
      <c r="A201" s="161"/>
      <c r="B201" s="10">
        <v>182</v>
      </c>
      <c r="C201" s="24" t="s">
        <v>214</v>
      </c>
      <c r="D201" s="23"/>
    </row>
    <row r="202" spans="1:4" x14ac:dyDescent="0.25">
      <c r="A202" s="161"/>
      <c r="B202" s="10">
        <v>183</v>
      </c>
      <c r="C202" s="24" t="s">
        <v>215</v>
      </c>
      <c r="D202" s="23"/>
    </row>
    <row r="203" spans="1:4" x14ac:dyDescent="0.25">
      <c r="A203" s="161"/>
      <c r="B203" s="10">
        <v>184</v>
      </c>
      <c r="C203" s="24" t="s">
        <v>216</v>
      </c>
      <c r="D203" s="23"/>
    </row>
    <row r="204" spans="1:4" x14ac:dyDescent="0.25">
      <c r="A204" s="161"/>
      <c r="B204" s="10">
        <v>185</v>
      </c>
      <c r="C204" s="24" t="s">
        <v>217</v>
      </c>
      <c r="D204" s="23"/>
    </row>
    <row r="205" spans="1:4" x14ac:dyDescent="0.25">
      <c r="A205" s="161"/>
      <c r="B205" s="10">
        <v>186</v>
      </c>
      <c r="C205" s="24" t="s">
        <v>218</v>
      </c>
      <c r="D205" s="23"/>
    </row>
    <row r="206" spans="1:4" x14ac:dyDescent="0.25">
      <c r="A206" s="161"/>
      <c r="B206" s="10">
        <v>187</v>
      </c>
      <c r="C206" s="24" t="s">
        <v>219</v>
      </c>
      <c r="D206" s="23"/>
    </row>
    <row r="207" spans="1:4" x14ac:dyDescent="0.25">
      <c r="A207" s="161"/>
      <c r="B207" s="10">
        <v>188</v>
      </c>
      <c r="C207" s="24" t="s">
        <v>220</v>
      </c>
      <c r="D207" s="23"/>
    </row>
    <row r="208" spans="1:4" x14ac:dyDescent="0.25">
      <c r="A208" s="161"/>
      <c r="B208" s="10">
        <v>189</v>
      </c>
      <c r="C208" s="24" t="s">
        <v>221</v>
      </c>
      <c r="D208" s="23"/>
    </row>
    <row r="209" spans="1:4" x14ac:dyDescent="0.25">
      <c r="A209" s="161"/>
      <c r="B209" s="10">
        <v>190</v>
      </c>
      <c r="C209" s="24" t="s">
        <v>222</v>
      </c>
      <c r="D209" s="23"/>
    </row>
    <row r="210" spans="1:4" x14ac:dyDescent="0.25">
      <c r="A210" s="161"/>
      <c r="B210" s="10">
        <v>191</v>
      </c>
      <c r="C210" s="24" t="s">
        <v>223</v>
      </c>
      <c r="D210" s="23"/>
    </row>
    <row r="211" spans="1:4" x14ac:dyDescent="0.25">
      <c r="A211" s="161"/>
      <c r="B211" s="10">
        <v>192</v>
      </c>
      <c r="C211" s="24" t="s">
        <v>224</v>
      </c>
      <c r="D211" s="23"/>
    </row>
    <row r="212" spans="1:4" x14ac:dyDescent="0.25">
      <c r="A212" s="161"/>
      <c r="B212" s="10">
        <v>193</v>
      </c>
      <c r="C212" s="24" t="s">
        <v>225</v>
      </c>
      <c r="D212" s="23"/>
    </row>
    <row r="213" spans="1:4" x14ac:dyDescent="0.25">
      <c r="A213" s="161"/>
      <c r="B213" s="10">
        <v>194</v>
      </c>
      <c r="C213" s="24" t="s">
        <v>226</v>
      </c>
      <c r="D213" s="23"/>
    </row>
    <row r="214" spans="1:4" x14ac:dyDescent="0.25">
      <c r="A214" s="161"/>
      <c r="B214" s="10">
        <v>195</v>
      </c>
      <c r="C214" s="24" t="s">
        <v>227</v>
      </c>
      <c r="D214" s="23"/>
    </row>
    <row r="215" spans="1:4" x14ac:dyDescent="0.25">
      <c r="A215" s="161"/>
      <c r="B215" s="10">
        <v>196</v>
      </c>
      <c r="C215" s="24" t="s">
        <v>228</v>
      </c>
      <c r="D215" s="23"/>
    </row>
    <row r="216" spans="1:4" x14ac:dyDescent="0.25">
      <c r="A216" s="161"/>
      <c r="B216" s="10">
        <v>197</v>
      </c>
      <c r="C216" s="24" t="s">
        <v>229</v>
      </c>
      <c r="D216" s="23"/>
    </row>
    <row r="217" spans="1:4" x14ac:dyDescent="0.25">
      <c r="A217" s="161"/>
      <c r="B217" s="10">
        <v>198</v>
      </c>
      <c r="C217" s="24" t="s">
        <v>230</v>
      </c>
      <c r="D217" s="23"/>
    </row>
    <row r="218" spans="1:4" x14ac:dyDescent="0.25">
      <c r="A218" s="161"/>
      <c r="B218" s="10">
        <v>199</v>
      </c>
      <c r="C218" s="24" t="s">
        <v>231</v>
      </c>
      <c r="D218" s="23"/>
    </row>
    <row r="219" spans="1:4" x14ac:dyDescent="0.25">
      <c r="A219" s="161"/>
      <c r="B219" s="10">
        <v>200</v>
      </c>
      <c r="C219" s="24" t="s">
        <v>232</v>
      </c>
      <c r="D219" s="23"/>
    </row>
    <row r="220" spans="1:4" x14ac:dyDescent="0.25">
      <c r="A220" s="161"/>
      <c r="B220" s="10">
        <v>201</v>
      </c>
      <c r="C220" s="24" t="s">
        <v>233</v>
      </c>
      <c r="D220" s="23"/>
    </row>
    <row r="221" spans="1:4" x14ac:dyDescent="0.25">
      <c r="A221" s="161"/>
      <c r="B221" s="10">
        <v>202</v>
      </c>
      <c r="C221" s="24" t="s">
        <v>234</v>
      </c>
      <c r="D221" s="23"/>
    </row>
    <row r="222" spans="1:4" x14ac:dyDescent="0.25">
      <c r="A222" s="161"/>
      <c r="B222" s="10">
        <v>203</v>
      </c>
      <c r="C222" s="24" t="s">
        <v>235</v>
      </c>
      <c r="D222" s="23"/>
    </row>
    <row r="223" spans="1:4" x14ac:dyDescent="0.25">
      <c r="A223" s="161"/>
      <c r="B223" s="10">
        <v>204</v>
      </c>
      <c r="C223" s="24" t="s">
        <v>236</v>
      </c>
      <c r="D223" s="23"/>
    </row>
    <row r="224" spans="1:4" x14ac:dyDescent="0.25">
      <c r="A224" s="161"/>
      <c r="B224" s="10">
        <v>205</v>
      </c>
      <c r="C224" s="24" t="s">
        <v>237</v>
      </c>
      <c r="D224" s="23"/>
    </row>
    <row r="225" spans="1:4" x14ac:dyDescent="0.25">
      <c r="A225" s="161"/>
      <c r="B225" s="10">
        <v>206</v>
      </c>
      <c r="C225" s="24" t="s">
        <v>238</v>
      </c>
      <c r="D225" s="23"/>
    </row>
    <row r="226" spans="1:4" x14ac:dyDescent="0.25">
      <c r="A226" s="161"/>
      <c r="B226" s="10">
        <v>207</v>
      </c>
      <c r="C226" s="24" t="s">
        <v>239</v>
      </c>
      <c r="D226" s="23"/>
    </row>
    <row r="227" spans="1:4" x14ac:dyDescent="0.25">
      <c r="A227" s="161"/>
      <c r="B227" s="10">
        <v>208</v>
      </c>
      <c r="C227" s="24" t="s">
        <v>240</v>
      </c>
      <c r="D227" s="23"/>
    </row>
    <row r="228" spans="1:4" x14ac:dyDescent="0.25">
      <c r="A228" s="161"/>
      <c r="B228" s="10">
        <v>209</v>
      </c>
      <c r="C228" s="24" t="s">
        <v>241</v>
      </c>
      <c r="D228" s="23"/>
    </row>
    <row r="229" spans="1:4" x14ac:dyDescent="0.25">
      <c r="A229" s="161"/>
      <c r="B229" s="10">
        <v>210</v>
      </c>
      <c r="C229" s="24" t="s">
        <v>242</v>
      </c>
      <c r="D229" s="23"/>
    </row>
    <row r="230" spans="1:4" x14ac:dyDescent="0.25">
      <c r="A230" s="161"/>
      <c r="B230" s="10">
        <v>211</v>
      </c>
      <c r="C230" s="24" t="s">
        <v>243</v>
      </c>
      <c r="D230" s="23"/>
    </row>
    <row r="231" spans="1:4" x14ac:dyDescent="0.25">
      <c r="A231" s="161"/>
      <c r="B231" s="10">
        <v>212</v>
      </c>
      <c r="C231" s="24" t="s">
        <v>244</v>
      </c>
      <c r="D231" s="23"/>
    </row>
    <row r="232" spans="1:4" x14ac:dyDescent="0.25">
      <c r="A232" s="161"/>
      <c r="B232" s="10">
        <v>213</v>
      </c>
      <c r="C232" s="24" t="s">
        <v>245</v>
      </c>
      <c r="D232" s="23"/>
    </row>
    <row r="233" spans="1:4" x14ac:dyDescent="0.25">
      <c r="A233" s="161"/>
      <c r="B233" s="10">
        <v>214</v>
      </c>
      <c r="C233" s="24" t="s">
        <v>246</v>
      </c>
      <c r="D233" s="23"/>
    </row>
    <row r="234" spans="1:4" x14ac:dyDescent="0.25">
      <c r="A234" s="161"/>
      <c r="B234" s="10">
        <v>215</v>
      </c>
      <c r="C234" s="24" t="s">
        <v>247</v>
      </c>
      <c r="D234" s="23"/>
    </row>
    <row r="235" spans="1:4" x14ac:dyDescent="0.25">
      <c r="A235" s="161"/>
      <c r="B235" s="10">
        <v>216</v>
      </c>
      <c r="C235" s="24" t="s">
        <v>248</v>
      </c>
      <c r="D235" s="23"/>
    </row>
    <row r="236" spans="1:4" x14ac:dyDescent="0.25">
      <c r="A236" s="161"/>
      <c r="B236" s="10">
        <v>217</v>
      </c>
      <c r="C236" s="24" t="s">
        <v>249</v>
      </c>
      <c r="D236" s="23"/>
    </row>
    <row r="237" spans="1:4" x14ac:dyDescent="0.25">
      <c r="A237" s="161"/>
      <c r="B237" s="10">
        <v>218</v>
      </c>
      <c r="C237" s="24" t="s">
        <v>250</v>
      </c>
      <c r="D237" s="23"/>
    </row>
    <row r="238" spans="1:4" x14ac:dyDescent="0.25">
      <c r="A238" s="161"/>
      <c r="B238" s="10">
        <v>219</v>
      </c>
      <c r="C238" s="24" t="s">
        <v>251</v>
      </c>
      <c r="D238" s="23"/>
    </row>
    <row r="239" spans="1:4" x14ac:dyDescent="0.25">
      <c r="A239" s="161"/>
      <c r="B239" s="10">
        <v>220</v>
      </c>
      <c r="C239" s="24" t="s">
        <v>252</v>
      </c>
      <c r="D239" s="23"/>
    </row>
    <row r="240" spans="1:4" x14ac:dyDescent="0.25">
      <c r="A240" s="161"/>
      <c r="B240" s="10">
        <v>221</v>
      </c>
      <c r="C240" s="24" t="s">
        <v>253</v>
      </c>
      <c r="D240" s="23"/>
    </row>
    <row r="241" spans="1:4" x14ac:dyDescent="0.25">
      <c r="A241" s="161"/>
      <c r="B241" s="10">
        <v>222</v>
      </c>
      <c r="C241" s="24" t="s">
        <v>254</v>
      </c>
      <c r="D241" s="23"/>
    </row>
    <row r="242" spans="1:4" x14ac:dyDescent="0.25">
      <c r="A242" s="161"/>
      <c r="B242" s="10">
        <v>223</v>
      </c>
      <c r="C242" s="24" t="s">
        <v>255</v>
      </c>
      <c r="D242" s="23"/>
    </row>
    <row r="243" spans="1:4" x14ac:dyDescent="0.25">
      <c r="A243" s="161"/>
      <c r="B243" s="10">
        <v>224</v>
      </c>
      <c r="C243" s="24" t="s">
        <v>256</v>
      </c>
      <c r="D243" s="23"/>
    </row>
    <row r="244" spans="1:4" x14ac:dyDescent="0.25">
      <c r="A244" s="161"/>
      <c r="B244" s="10">
        <v>225</v>
      </c>
      <c r="C244" s="24" t="s">
        <v>257</v>
      </c>
      <c r="D244" s="23"/>
    </row>
    <row r="245" spans="1:4" x14ac:dyDescent="0.25">
      <c r="A245" s="161"/>
      <c r="B245" s="10">
        <v>226</v>
      </c>
      <c r="C245" s="24" t="s">
        <v>258</v>
      </c>
      <c r="D245" s="23"/>
    </row>
    <row r="246" spans="1:4" x14ac:dyDescent="0.25">
      <c r="A246" s="161"/>
      <c r="B246" s="10">
        <v>227</v>
      </c>
      <c r="C246" s="24" t="s">
        <v>259</v>
      </c>
      <c r="D246" s="23"/>
    </row>
    <row r="247" spans="1:4" x14ac:dyDescent="0.25">
      <c r="A247" s="161"/>
      <c r="B247" s="10">
        <v>228</v>
      </c>
      <c r="C247" s="24" t="s">
        <v>260</v>
      </c>
      <c r="D247" s="23"/>
    </row>
    <row r="248" spans="1:4" x14ac:dyDescent="0.25">
      <c r="A248" s="161"/>
      <c r="B248" s="10">
        <v>229</v>
      </c>
      <c r="C248" s="24" t="s">
        <v>261</v>
      </c>
      <c r="D248" s="23"/>
    </row>
    <row r="249" spans="1:4" x14ac:dyDescent="0.25">
      <c r="A249" s="161"/>
      <c r="B249" s="10">
        <v>230</v>
      </c>
      <c r="C249" s="24" t="s">
        <v>262</v>
      </c>
      <c r="D249" s="23"/>
    </row>
    <row r="250" spans="1:4" x14ac:dyDescent="0.25">
      <c r="A250" s="161"/>
      <c r="B250" s="10">
        <v>231</v>
      </c>
      <c r="C250" s="24" t="s">
        <v>263</v>
      </c>
      <c r="D250" s="23"/>
    </row>
    <row r="251" spans="1:4" x14ac:dyDescent="0.25">
      <c r="A251" s="161"/>
      <c r="B251" s="10">
        <v>232</v>
      </c>
      <c r="C251" s="24" t="s">
        <v>264</v>
      </c>
      <c r="D251" s="23"/>
    </row>
    <row r="252" spans="1:4" x14ac:dyDescent="0.25">
      <c r="A252" s="161"/>
      <c r="B252" s="10">
        <v>233</v>
      </c>
      <c r="C252" s="24" t="s">
        <v>265</v>
      </c>
      <c r="D252" s="23"/>
    </row>
    <row r="253" spans="1:4" x14ac:dyDescent="0.25">
      <c r="A253" s="161"/>
      <c r="B253" s="10">
        <v>234</v>
      </c>
      <c r="C253" s="24" t="s">
        <v>266</v>
      </c>
      <c r="D253" s="23"/>
    </row>
    <row r="254" spans="1:4" x14ac:dyDescent="0.25">
      <c r="A254" s="161"/>
      <c r="B254" s="10">
        <v>235</v>
      </c>
      <c r="C254" s="24" t="s">
        <v>267</v>
      </c>
      <c r="D254" s="23"/>
    </row>
    <row r="255" spans="1:4" x14ac:dyDescent="0.25">
      <c r="A255" s="161"/>
      <c r="B255" s="10">
        <v>236</v>
      </c>
      <c r="C255" s="24" t="s">
        <v>268</v>
      </c>
      <c r="D255" s="23"/>
    </row>
    <row r="256" spans="1:4" x14ac:dyDescent="0.25">
      <c r="A256" s="161"/>
      <c r="B256" s="10">
        <v>237</v>
      </c>
      <c r="C256" s="24" t="s">
        <v>269</v>
      </c>
      <c r="D256" s="23"/>
    </row>
    <row r="257" spans="1:4" x14ac:dyDescent="0.25">
      <c r="A257" s="161"/>
      <c r="B257" s="10">
        <v>238</v>
      </c>
      <c r="C257" s="24" t="s">
        <v>270</v>
      </c>
      <c r="D257" s="23"/>
    </row>
    <row r="258" spans="1:4" x14ac:dyDescent="0.25">
      <c r="A258" s="161"/>
      <c r="B258" s="10">
        <v>239</v>
      </c>
      <c r="C258" s="24" t="s">
        <v>271</v>
      </c>
      <c r="D258" s="23"/>
    </row>
    <row r="259" spans="1:4" x14ac:dyDescent="0.25">
      <c r="A259" s="161"/>
      <c r="B259" s="10">
        <v>240</v>
      </c>
      <c r="C259" s="24" t="s">
        <v>272</v>
      </c>
      <c r="D259" s="23"/>
    </row>
    <row r="260" spans="1:4" x14ac:dyDescent="0.25">
      <c r="A260" s="161"/>
      <c r="B260" s="10">
        <v>241</v>
      </c>
      <c r="C260" s="24" t="s">
        <v>273</v>
      </c>
      <c r="D260" s="23"/>
    </row>
    <row r="261" spans="1:4" x14ac:dyDescent="0.25">
      <c r="A261" s="161"/>
      <c r="B261" s="10">
        <v>242</v>
      </c>
      <c r="C261" s="24" t="s">
        <v>274</v>
      </c>
      <c r="D261" s="23"/>
    </row>
    <row r="262" spans="1:4" x14ac:dyDescent="0.25">
      <c r="A262" s="161"/>
      <c r="B262" s="10">
        <v>243</v>
      </c>
      <c r="C262" s="24" t="s">
        <v>275</v>
      </c>
      <c r="D262" s="23"/>
    </row>
    <row r="263" spans="1:4" x14ac:dyDescent="0.25">
      <c r="A263" s="161"/>
      <c r="B263" s="10">
        <v>244</v>
      </c>
      <c r="C263" s="24" t="s">
        <v>276</v>
      </c>
      <c r="D263" s="23"/>
    </row>
    <row r="264" spans="1:4" x14ac:dyDescent="0.25">
      <c r="A264" s="161"/>
      <c r="B264" s="10">
        <v>245</v>
      </c>
      <c r="C264" s="24" t="s">
        <v>277</v>
      </c>
      <c r="D264" s="23"/>
    </row>
    <row r="265" spans="1:4" x14ac:dyDescent="0.25">
      <c r="A265" s="161"/>
      <c r="B265" s="10">
        <v>246</v>
      </c>
      <c r="C265" s="24" t="s">
        <v>278</v>
      </c>
      <c r="D265" s="23"/>
    </row>
    <row r="266" spans="1:4" x14ac:dyDescent="0.25">
      <c r="A266" s="161"/>
      <c r="B266" s="10">
        <v>247</v>
      </c>
      <c r="C266" s="24" t="s">
        <v>279</v>
      </c>
      <c r="D266" s="23"/>
    </row>
    <row r="267" spans="1:4" x14ac:dyDescent="0.25">
      <c r="A267" s="161"/>
      <c r="B267" s="10">
        <v>248</v>
      </c>
      <c r="C267" s="24" t="s">
        <v>280</v>
      </c>
      <c r="D267" s="23"/>
    </row>
    <row r="268" spans="1:4" x14ac:dyDescent="0.25">
      <c r="A268" s="161"/>
      <c r="B268" s="10">
        <v>249</v>
      </c>
      <c r="C268" s="24" t="s">
        <v>281</v>
      </c>
      <c r="D268" s="23"/>
    </row>
    <row r="269" spans="1:4" x14ac:dyDescent="0.25">
      <c r="A269" s="161"/>
      <c r="B269" s="10">
        <v>250</v>
      </c>
      <c r="C269" s="24" t="s">
        <v>282</v>
      </c>
      <c r="D269" s="23"/>
    </row>
    <row r="270" spans="1:4" ht="10.5" customHeight="1" x14ac:dyDescent="0.25">
      <c r="A270" s="161"/>
      <c r="B270" s="10"/>
      <c r="C270" s="11"/>
      <c r="D270" s="23"/>
    </row>
  </sheetData>
  <sheetProtection algorithmName="SHA-512" hashValue="W3HR047dX/dAmPLj6E4KZLf5emjCMVki00/IVnX5eg/rTcz545F08c9BHT8ImQHwWH0M18CVL+o2zs47av14RQ==" saltValue="YJViizJB61mpg4JW56SF5Q==" spinCount="100000" sheet="1" objects="1" scenarios="1"/>
  <mergeCells count="1">
    <mergeCell ref="B6:C6"/>
  </mergeCells>
  <pageMargins left="0.70866141732283472" right="0.70866141732283472" top="0.74803149606299213" bottom="0.74803149606299213" header="0.31496062992125984" footer="0.31496062992125984"/>
  <pageSetup fitToHeight="0" orientation="portrait" r:id="rId1"/>
  <rowBreaks count="4" manualBreakCount="4">
    <brk id="45" max="5" man="1"/>
    <brk id="91" max="5" man="1"/>
    <brk id="137" max="5" man="1"/>
    <brk id="183"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1"/>
  <sheetViews>
    <sheetView showGridLines="0" zoomScaleNormal="100" zoomScaleSheetLayoutView="100" workbookViewId="0"/>
  </sheetViews>
  <sheetFormatPr defaultRowHeight="15" x14ac:dyDescent="0.25"/>
  <cols>
    <col min="1" max="1" width="3.7109375" style="336" customWidth="1"/>
    <col min="2" max="2" width="30.42578125" style="336" customWidth="1"/>
    <col min="3" max="3" width="25" style="336" customWidth="1"/>
    <col min="4" max="4" width="48.85546875" style="336" customWidth="1"/>
    <col min="5" max="5" width="3.7109375" style="336" customWidth="1"/>
    <col min="6" max="6" width="1.85546875" style="333" customWidth="1"/>
    <col min="7" max="7" width="24.28515625" style="333" bestFit="1" customWidth="1"/>
    <col min="8" max="16384" width="9.140625" style="336"/>
  </cols>
  <sheetData>
    <row r="1" spans="1:7" x14ac:dyDescent="0.25">
      <c r="A1" s="36"/>
      <c r="B1" s="36"/>
      <c r="C1" s="36"/>
      <c r="D1" s="36"/>
      <c r="E1" s="36"/>
    </row>
    <row r="2" spans="1:7" ht="18.75" x14ac:dyDescent="0.25">
      <c r="A2" s="36"/>
      <c r="B2" s="81" t="str">
        <f>Instructions!B2</f>
        <v>Form QST-ASP</v>
      </c>
      <c r="C2" s="80"/>
      <c r="D2" s="35"/>
      <c r="E2" s="36"/>
    </row>
    <row r="3" spans="1:7" x14ac:dyDescent="0.25">
      <c r="A3" s="36"/>
      <c r="B3" s="36"/>
      <c r="C3" s="36"/>
      <c r="D3" s="36"/>
      <c r="E3" s="36"/>
    </row>
    <row r="4" spans="1:7" ht="18.75" x14ac:dyDescent="0.3">
      <c r="A4" s="36"/>
      <c r="B4" s="287" t="s">
        <v>516</v>
      </c>
      <c r="C4" s="36"/>
      <c r="D4" s="36"/>
      <c r="E4" s="36"/>
    </row>
    <row r="5" spans="1:7" ht="18.75" x14ac:dyDescent="0.3">
      <c r="A5" s="36"/>
      <c r="B5" s="43"/>
      <c r="C5" s="36"/>
      <c r="D5" s="36"/>
      <c r="E5" s="36"/>
    </row>
    <row r="6" spans="1:7" ht="18.75" x14ac:dyDescent="0.25">
      <c r="A6" s="36"/>
      <c r="B6" s="416" t="s">
        <v>302</v>
      </c>
      <c r="C6" s="416"/>
      <c r="D6" s="416"/>
      <c r="E6" s="36"/>
    </row>
    <row r="7" spans="1:7" ht="18.75" x14ac:dyDescent="0.3">
      <c r="A7" s="36"/>
      <c r="B7" s="43"/>
      <c r="C7" s="36"/>
      <c r="D7" s="36"/>
      <c r="E7" s="36"/>
    </row>
    <row r="8" spans="1:7" s="337" customFormat="1" ht="15.75" x14ac:dyDescent="0.25">
      <c r="A8" s="44"/>
      <c r="B8" s="47" t="s">
        <v>303</v>
      </c>
      <c r="C8" s="46"/>
      <c r="D8" s="44"/>
      <c r="E8" s="44"/>
      <c r="F8" s="333"/>
      <c r="G8" s="334"/>
    </row>
    <row r="9" spans="1:7" s="337" customFormat="1" ht="15.75" x14ac:dyDescent="0.25">
      <c r="A9" s="44"/>
      <c r="B9" s="45"/>
      <c r="C9" s="48"/>
      <c r="D9" s="228" t="s">
        <v>434</v>
      </c>
      <c r="E9" s="44"/>
      <c r="F9" s="333"/>
      <c r="G9" s="333"/>
    </row>
    <row r="10" spans="1:7" s="337" customFormat="1" ht="18.75" x14ac:dyDescent="0.3">
      <c r="A10" s="44"/>
      <c r="B10" s="419" t="s">
        <v>443</v>
      </c>
      <c r="C10" s="419"/>
      <c r="D10" s="419"/>
      <c r="E10" s="44"/>
      <c r="F10" s="333"/>
      <c r="G10" s="333"/>
    </row>
    <row r="11" spans="1:7" s="337" customFormat="1" ht="15.75" x14ac:dyDescent="0.25">
      <c r="A11" s="44"/>
      <c r="B11" s="421" t="s">
        <v>1</v>
      </c>
      <c r="C11" s="422"/>
      <c r="D11" s="197">
        <v>44277</v>
      </c>
      <c r="E11" s="44"/>
      <c r="F11" s="333"/>
      <c r="G11" s="333" t="s">
        <v>311</v>
      </c>
    </row>
    <row r="12" spans="1:7" s="337" customFormat="1" ht="15.75" x14ac:dyDescent="0.25">
      <c r="A12" s="44"/>
      <c r="B12" s="421" t="s">
        <v>2</v>
      </c>
      <c r="C12" s="422"/>
      <c r="D12" s="235">
        <v>4</v>
      </c>
      <c r="E12" s="44"/>
      <c r="F12" s="333"/>
      <c r="G12" s="333" t="s">
        <v>311</v>
      </c>
    </row>
    <row r="13" spans="1:7" s="337" customFormat="1" ht="15.75" x14ac:dyDescent="0.25">
      <c r="A13" s="55"/>
      <c r="B13" s="417" t="s">
        <v>290</v>
      </c>
      <c r="C13" s="418"/>
      <c r="D13" s="236"/>
      <c r="E13" s="49"/>
      <c r="F13" s="333"/>
      <c r="G13" s="333"/>
    </row>
    <row r="14" spans="1:7" ht="15.75" x14ac:dyDescent="0.25">
      <c r="A14" s="55"/>
      <c r="B14" s="417" t="s">
        <v>3</v>
      </c>
      <c r="C14" s="418"/>
      <c r="D14" s="91" t="s">
        <v>4</v>
      </c>
      <c r="E14" s="36"/>
      <c r="G14" s="333" t="s">
        <v>311</v>
      </c>
    </row>
    <row r="15" spans="1:7" ht="15.75" x14ac:dyDescent="0.25">
      <c r="A15" s="55"/>
      <c r="B15" s="230"/>
      <c r="C15" s="231"/>
      <c r="D15" s="234"/>
      <c r="E15" s="36"/>
    </row>
    <row r="16" spans="1:7" ht="18.75" x14ac:dyDescent="0.3">
      <c r="A16" s="55"/>
      <c r="B16" s="419" t="s">
        <v>442</v>
      </c>
      <c r="C16" s="419"/>
      <c r="D16" s="419"/>
      <c r="E16" s="36"/>
    </row>
    <row r="17" spans="1:7" ht="15.75" x14ac:dyDescent="0.25">
      <c r="A17" s="55"/>
      <c r="B17" s="420" t="s">
        <v>304</v>
      </c>
      <c r="C17" s="418"/>
      <c r="D17" s="88"/>
      <c r="E17" s="36"/>
    </row>
    <row r="18" spans="1:7" ht="15.75" x14ac:dyDescent="0.25">
      <c r="A18" s="55"/>
      <c r="B18" s="420" t="s">
        <v>309</v>
      </c>
      <c r="C18" s="418"/>
      <c r="D18" s="89"/>
      <c r="E18" s="36"/>
      <c r="G18" s="335" t="b">
        <f>IF(ISNUMBER(MATCH(D18,LastRefDate,0)),TRUE,FALSE)</f>
        <v>0</v>
      </c>
    </row>
    <row r="19" spans="1:7" ht="15.75" x14ac:dyDescent="0.25">
      <c r="A19" s="55"/>
      <c r="B19" s="417" t="s">
        <v>305</v>
      </c>
      <c r="C19" s="418"/>
      <c r="D19" s="88"/>
      <c r="E19" s="36"/>
    </row>
    <row r="20" spans="1:7" ht="15.75" x14ac:dyDescent="0.25">
      <c r="A20" s="55"/>
      <c r="B20" s="230"/>
      <c r="C20" s="232"/>
      <c r="D20" s="233"/>
      <c r="E20" s="36"/>
    </row>
    <row r="21" spans="1:7" ht="18.75" x14ac:dyDescent="0.3">
      <c r="A21" s="55"/>
      <c r="B21" s="419" t="s">
        <v>439</v>
      </c>
      <c r="C21" s="419"/>
      <c r="D21" s="419"/>
      <c r="E21" s="36"/>
    </row>
    <row r="22" spans="1:7" s="337" customFormat="1" ht="15.75" x14ac:dyDescent="0.25">
      <c r="A22" s="55"/>
      <c r="B22" s="417" t="s">
        <v>306</v>
      </c>
      <c r="C22" s="418"/>
      <c r="D22" s="162"/>
      <c r="E22" s="49"/>
      <c r="F22" s="333"/>
      <c r="G22" s="333"/>
    </row>
    <row r="23" spans="1:7" s="337" customFormat="1" ht="15.75" x14ac:dyDescent="0.25">
      <c r="A23" s="55"/>
      <c r="B23" s="417" t="s">
        <v>307</v>
      </c>
      <c r="C23" s="418"/>
      <c r="D23" s="162"/>
      <c r="E23" s="49"/>
      <c r="F23" s="333"/>
      <c r="G23" s="333"/>
    </row>
    <row r="24" spans="1:7" s="337" customFormat="1" ht="16.5" customHeight="1" x14ac:dyDescent="0.25">
      <c r="A24" s="55"/>
      <c r="B24" s="417" t="s">
        <v>5</v>
      </c>
      <c r="C24" s="418"/>
      <c r="D24" s="162"/>
      <c r="E24" s="49"/>
      <c r="F24" s="333"/>
      <c r="G24" s="333"/>
    </row>
    <row r="25" spans="1:7" ht="15.75" x14ac:dyDescent="0.25">
      <c r="A25" s="55"/>
      <c r="B25" s="417" t="s">
        <v>440</v>
      </c>
      <c r="C25" s="418"/>
      <c r="D25" s="90"/>
      <c r="E25" s="36"/>
    </row>
    <row r="26" spans="1:7" ht="15.75" x14ac:dyDescent="0.25">
      <c r="A26" s="55"/>
      <c r="B26" s="417" t="s">
        <v>6</v>
      </c>
      <c r="C26" s="418"/>
      <c r="D26" s="90"/>
      <c r="E26" s="36"/>
    </row>
    <row r="27" spans="1:7" ht="15.75" x14ac:dyDescent="0.25">
      <c r="A27" s="55"/>
      <c r="B27" s="417" t="s">
        <v>441</v>
      </c>
      <c r="C27" s="418"/>
      <c r="D27" s="162"/>
      <c r="E27" s="36"/>
    </row>
    <row r="28" spans="1:7" s="338" customFormat="1" x14ac:dyDescent="0.25">
      <c r="A28" s="51"/>
      <c r="B28" s="36"/>
      <c r="C28" s="36"/>
      <c r="D28" s="36"/>
      <c r="E28" s="36"/>
      <c r="F28" s="333"/>
      <c r="G28" s="333"/>
    </row>
    <row r="29" spans="1:7" s="338" customFormat="1" ht="15.75" x14ac:dyDescent="0.25">
      <c r="A29" s="51"/>
      <c r="B29" s="36"/>
      <c r="C29" s="50"/>
      <c r="D29" s="52" t="s">
        <v>29</v>
      </c>
      <c r="E29" s="36"/>
      <c r="F29" s="333"/>
      <c r="G29" s="333"/>
    </row>
    <row r="30" spans="1:7" s="338" customFormat="1" ht="15.75" x14ac:dyDescent="0.25">
      <c r="A30" s="51"/>
      <c r="B30" s="36"/>
      <c r="C30" s="36"/>
      <c r="D30" s="53" t="b">
        <f>IF(OR(G18=FALSE,ISBLANK(D11),ISBLANK(D12),ISBLANK(D13),ISBLANK(D14),ISBLANK(D17),ISBLANK(D18),ISBLANK(D19),ISBLANK(D22),ISBLANK(D23),ISBLANK(D24),ISBLANK(D25),ISBLANK(D26),ISBLANK(D27)),FALSE,TRUE)</f>
        <v>0</v>
      </c>
      <c r="E30" s="36"/>
      <c r="F30" s="333"/>
      <c r="G30" s="333"/>
    </row>
    <row r="31" spans="1:7" x14ac:dyDescent="0.25">
      <c r="A31" s="36"/>
      <c r="B31" s="36"/>
      <c r="C31" s="36"/>
      <c r="D31" s="36"/>
      <c r="E31" s="36"/>
    </row>
  </sheetData>
  <sheetProtection algorithmName="SHA-512" hashValue="0BSAj3m5X0+GtPsuLoNaPVj0sU0MWnht+EWrKs2ETYVvvgrtkk8k/wi9dBkpoX4e81GtIfkHttTWGQJClKKzKQ==" saltValue="cC01Hhxwzk1mAtGFhbOUXw==" spinCount="100000" sheet="1" objects="1" scenarios="1"/>
  <mergeCells count="17">
    <mergeCell ref="B13:C13"/>
    <mergeCell ref="B14:C14"/>
    <mergeCell ref="B27:C27"/>
    <mergeCell ref="B6:D6"/>
    <mergeCell ref="B21:D21"/>
    <mergeCell ref="B24:C24"/>
    <mergeCell ref="B25:C25"/>
    <mergeCell ref="B26:C26"/>
    <mergeCell ref="B16:D16"/>
    <mergeCell ref="B17:C17"/>
    <mergeCell ref="B18:C18"/>
    <mergeCell ref="B19:C19"/>
    <mergeCell ref="B10:D10"/>
    <mergeCell ref="B11:C11"/>
    <mergeCell ref="B12:C12"/>
    <mergeCell ref="B22:C22"/>
    <mergeCell ref="B23:C23"/>
  </mergeCells>
  <conditionalFormatting sqref="D30">
    <cfRule type="cellIs" dxfId="46" priority="1" operator="equal">
      <formula>TRUE</formula>
    </cfRule>
    <cfRule type="cellIs" dxfId="45" priority="2" operator="equal">
      <formula>FALSE</formula>
    </cfRule>
  </conditionalFormatting>
  <dataValidations count="5">
    <dataValidation type="list" operator="greaterThanOrEqual" allowBlank="1" showInputMessage="1" showErrorMessage="1" sqref="D18">
      <formula1>LastRefDate</formula1>
    </dataValidation>
    <dataValidation type="date" operator="greaterThanOrEqual" allowBlank="1" showInputMessage="1" showErrorMessage="1" sqref="D17">
      <formula1>42736</formula1>
    </dataValidation>
    <dataValidation type="whole" operator="notBetween" allowBlank="1" showInputMessage="1" showErrorMessage="1" sqref="D25:D26">
      <formula1>0</formula1>
      <formula2>0</formula2>
    </dataValidation>
    <dataValidation operator="greaterThanOrEqual" allowBlank="1" showInputMessage="1" showErrorMessage="1" sqref="D13 D22:D23 D28"/>
    <dataValidation type="date" operator="greaterThan" allowBlank="1" showInputMessage="1" showErrorMessage="1" sqref="D19">
      <formula1>42856</formula1>
    </dataValidation>
  </dataValidations>
  <pageMargins left="0.7" right="0.7" top="0.75" bottom="0.75" header="0.3"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1"/>
  <sheetViews>
    <sheetView zoomScaleNormal="100" workbookViewId="0"/>
  </sheetViews>
  <sheetFormatPr defaultRowHeight="15" x14ac:dyDescent="0.25"/>
  <cols>
    <col min="1" max="1" width="3.140625" style="335" customWidth="1"/>
    <col min="2" max="2" width="9.140625" style="335"/>
    <col min="3" max="5" width="36.85546875" style="335" customWidth="1"/>
    <col min="6" max="6" width="3.140625" style="335" customWidth="1"/>
    <col min="7" max="10" width="9.140625" style="335"/>
    <col min="11" max="11" width="8" style="335" customWidth="1"/>
    <col min="12" max="12" width="11.7109375" style="335" bestFit="1" customWidth="1"/>
    <col min="13" max="16384" width="9.140625" style="335"/>
  </cols>
  <sheetData>
    <row r="1" spans="1:10" ht="15.75" x14ac:dyDescent="0.25">
      <c r="A1" s="319"/>
      <c r="B1" s="26"/>
      <c r="C1" s="12"/>
      <c r="D1" s="27"/>
      <c r="E1" s="27"/>
      <c r="F1" s="11"/>
    </row>
    <row r="2" spans="1:10" ht="18.75" x14ac:dyDescent="0.25">
      <c r="A2" s="320"/>
      <c r="B2" s="81" t="str">
        <f>Instructions!B2</f>
        <v>Form QST-ASP</v>
      </c>
      <c r="C2" s="12"/>
      <c r="D2" s="27"/>
      <c r="E2" s="27"/>
      <c r="F2" s="11"/>
    </row>
    <row r="3" spans="1:10" ht="15.75" x14ac:dyDescent="0.25">
      <c r="A3" s="320"/>
      <c r="B3" s="27"/>
      <c r="C3" s="27"/>
      <c r="D3" s="27"/>
      <c r="E3" s="27"/>
      <c r="F3" s="11"/>
    </row>
    <row r="4" spans="1:10" ht="18.75" x14ac:dyDescent="0.25">
      <c r="A4" s="320"/>
      <c r="B4" s="434">
        <f>'General Information'!D22</f>
        <v>0</v>
      </c>
      <c r="C4" s="434"/>
      <c r="D4" s="361"/>
      <c r="E4" s="361"/>
      <c r="F4" s="11"/>
    </row>
    <row r="5" spans="1:10" ht="15.75" x14ac:dyDescent="0.25">
      <c r="A5" s="320"/>
      <c r="B5" s="27"/>
      <c r="C5" s="27"/>
      <c r="D5" s="27"/>
      <c r="E5" s="27"/>
      <c r="F5" s="11"/>
    </row>
    <row r="6" spans="1:10" ht="18.75" x14ac:dyDescent="0.25">
      <c r="A6" s="320"/>
      <c r="B6" s="416" t="s">
        <v>379</v>
      </c>
      <c r="C6" s="416"/>
      <c r="D6" s="416"/>
      <c r="E6" s="416"/>
      <c r="F6" s="11"/>
    </row>
    <row r="7" spans="1:10" ht="15.75" x14ac:dyDescent="0.25">
      <c r="A7" s="320"/>
      <c r="B7" s="27"/>
      <c r="C7" s="27"/>
      <c r="D7" s="27"/>
      <c r="E7" s="27"/>
      <c r="F7" s="11"/>
    </row>
    <row r="8" spans="1:10" ht="83.25" customHeight="1" x14ac:dyDescent="0.25">
      <c r="A8" s="320"/>
      <c r="B8" s="427" t="s">
        <v>534</v>
      </c>
      <c r="C8" s="427"/>
      <c r="D8" s="427"/>
      <c r="E8" s="427"/>
      <c r="F8" s="11"/>
    </row>
    <row r="9" spans="1:10" ht="15.75" x14ac:dyDescent="0.25">
      <c r="A9" s="320"/>
      <c r="B9" s="309"/>
      <c r="C9" s="309"/>
      <c r="D9" s="309"/>
      <c r="E9" s="309"/>
      <c r="F9" s="11"/>
    </row>
    <row r="10" spans="1:10" ht="35.25" customHeight="1" x14ac:dyDescent="0.25">
      <c r="A10" s="320"/>
      <c r="B10" s="428" t="s">
        <v>445</v>
      </c>
      <c r="C10" s="428"/>
      <c r="D10" s="428"/>
      <c r="E10" s="428"/>
      <c r="F10" s="11"/>
    </row>
    <row r="11" spans="1:10" x14ac:dyDescent="0.25">
      <c r="A11" s="320"/>
      <c r="B11" s="221"/>
      <c r="C11" s="221"/>
      <c r="D11" s="221"/>
      <c r="E11" s="221"/>
      <c r="F11" s="11"/>
    </row>
    <row r="12" spans="1:10" ht="15.75" x14ac:dyDescent="0.25">
      <c r="A12" s="320"/>
      <c r="B12" s="221"/>
      <c r="C12" s="78" t="s">
        <v>29</v>
      </c>
      <c r="D12" s="221"/>
      <c r="E12" s="221"/>
      <c r="F12" s="11"/>
    </row>
    <row r="13" spans="1:10" ht="15.75" x14ac:dyDescent="0.25">
      <c r="A13" s="320"/>
      <c r="B13" s="221"/>
      <c r="C13" s="53" t="b">
        <f>IF(AND(G13=TRUE,H13=TRUE,I13=TRUE,J13=TRUE,D276&lt;&gt;"",D279&lt;&gt;"",E276&lt;&gt;"",E279&lt;&gt;""),TRUE,FALSE)</f>
        <v>0</v>
      </c>
      <c r="D13" s="221"/>
      <c r="E13" s="221"/>
      <c r="F13" s="11"/>
      <c r="G13" s="335" t="b">
        <f>IF(ISNA(MATCH(FALSE,G20:G269,0)),TRUE,FALSE)</f>
        <v>0</v>
      </c>
      <c r="H13" s="335" t="b">
        <f>IF(ISNA(MATCH(FALSE,H20:H269,0)),TRUE,FALSE)</f>
        <v>0</v>
      </c>
      <c r="I13" s="335" t="b">
        <f>IF(ISNA(MATCH(FALSE,I20:I269,0)),TRUE,FALSE)</f>
        <v>1</v>
      </c>
      <c r="J13" s="335" t="b">
        <f>IF(ISNA(MATCH(FALSE,J20:J269,0)),TRUE,FALSE)</f>
        <v>1</v>
      </c>
    </row>
    <row r="14" spans="1:10" x14ac:dyDescent="0.25">
      <c r="A14" s="320"/>
      <c r="B14" s="221"/>
      <c r="C14" s="221"/>
      <c r="D14" s="221"/>
      <c r="E14" s="221"/>
      <c r="F14" s="11"/>
    </row>
    <row r="15" spans="1:10" ht="15.75" thickBot="1" x14ac:dyDescent="0.3">
      <c r="A15" s="320"/>
      <c r="B15" s="221"/>
      <c r="C15" s="228" t="s">
        <v>444</v>
      </c>
      <c r="D15" s="228" t="s">
        <v>454</v>
      </c>
      <c r="E15" s="228" t="s">
        <v>453</v>
      </c>
      <c r="F15" s="11"/>
    </row>
    <row r="16" spans="1:10" ht="31.5" customHeight="1" x14ac:dyDescent="0.25">
      <c r="A16" s="320"/>
      <c r="B16" s="435" t="s">
        <v>335</v>
      </c>
      <c r="C16" s="438" t="s">
        <v>451</v>
      </c>
      <c r="D16" s="310" t="s">
        <v>450</v>
      </c>
      <c r="E16" s="310" t="s">
        <v>450</v>
      </c>
      <c r="F16" s="11"/>
    </row>
    <row r="17" spans="1:12" ht="15" customHeight="1" x14ac:dyDescent="0.25">
      <c r="A17" s="320"/>
      <c r="B17" s="436"/>
      <c r="C17" s="439"/>
      <c r="D17" s="425">
        <f>'General Information'!D18</f>
        <v>0</v>
      </c>
      <c r="E17" s="425">
        <f>'General Information'!D18</f>
        <v>0</v>
      </c>
      <c r="F17" s="11"/>
      <c r="K17" s="429" t="s">
        <v>522</v>
      </c>
      <c r="L17" s="429"/>
    </row>
    <row r="18" spans="1:12" ht="15.75" customHeight="1" thickBot="1" x14ac:dyDescent="0.3">
      <c r="A18" s="320"/>
      <c r="B18" s="437"/>
      <c r="C18" s="440"/>
      <c r="D18" s="426"/>
      <c r="E18" s="426"/>
      <c r="F18" s="11"/>
      <c r="K18" s="389" t="s">
        <v>308</v>
      </c>
      <c r="L18" s="389" t="s">
        <v>446</v>
      </c>
    </row>
    <row r="19" spans="1:12" ht="16.5" thickBot="1" x14ac:dyDescent="0.3">
      <c r="A19" s="320"/>
      <c r="B19" s="92" t="s">
        <v>336</v>
      </c>
      <c r="C19" s="79"/>
      <c r="D19" s="165">
        <f>SUM(D20:D269)</f>
        <v>0</v>
      </c>
      <c r="E19" s="165">
        <f>SUM(E20:E269)</f>
        <v>0</v>
      </c>
      <c r="F19" s="11"/>
      <c r="K19" s="335">
        <f>SUM(K20:K269)</f>
        <v>0</v>
      </c>
      <c r="L19" s="335">
        <f>SUM(L20:L269)</f>
        <v>0</v>
      </c>
    </row>
    <row r="20" spans="1:12" ht="16.5" thickTop="1" x14ac:dyDescent="0.25">
      <c r="A20" s="320"/>
      <c r="B20" s="93">
        <v>1</v>
      </c>
      <c r="C20" s="166"/>
      <c r="D20" s="163"/>
      <c r="E20" s="163"/>
      <c r="F20" s="11"/>
      <c r="G20" s="335" t="b">
        <f>IF(ISBLANK(C20),FALSE,IF(OR(ISBLANK(D20),ISBLANK(E20)),FALSE,TRUE))</f>
        <v>0</v>
      </c>
      <c r="H20" s="335" t="b">
        <f>IF(OR(AND(C20="N/A",D20=0,E20=0),(AND(C20&lt;&gt;"N/A",ISBLANK(C20)=FALSE,ISBLANK(D20)=FALSE,ISBLANK(E20)=FALSE))),TRUE,FALSE)</f>
        <v>0</v>
      </c>
      <c r="I20" s="335" t="b">
        <f>IF(AND(C20&lt;&gt;"N/A",ISBLANK(C20)=FALSE,D20=0,E20=0),FALSE,TRUE)</f>
        <v>1</v>
      </c>
      <c r="J20" s="335" t="b">
        <f t="shared" ref="J20:J83" si="0">IF(C20="",TRUE,(IF(ISNUMBER(MATCH(C20,countries,0)),TRUE,FALSE)))</f>
        <v>1</v>
      </c>
      <c r="K20" s="335">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D20,0)</f>
        <v>0</v>
      </c>
      <c r="L20" s="335">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E20,0)</f>
        <v>0</v>
      </c>
    </row>
    <row r="21" spans="1:12" ht="15.75" x14ac:dyDescent="0.25">
      <c r="A21" s="320"/>
      <c r="B21" s="93">
        <v>2</v>
      </c>
      <c r="C21" s="166"/>
      <c r="D21" s="163"/>
      <c r="E21" s="163"/>
      <c r="F21" s="11"/>
      <c r="G21" s="335" t="b">
        <f>IF(ISBLANK(C21),TRUE,IF(OR(ISBLANK(D21),ISBLANK(E21)),FALSE,TRUE))</f>
        <v>1</v>
      </c>
      <c r="H21" s="335" t="b">
        <f>IF(OR(AND(C21="N/A",D21=0,E21=0),AND(ISBLANK(C21),ISBLANK(D21),ISBLANK(E21)),AND(C21&lt;&gt;"N/A",ISBLANK(C21)=FALSE,ISBLANK(D21)=FALSE,ISBLANK(E21)=FALSE)),TRUE,FALSE)</f>
        <v>1</v>
      </c>
      <c r="I21" s="335" t="b">
        <f t="shared" ref="I21:I84" si="1">IF(AND(C21&lt;&gt;"N/A",ISBLANK(C21)=FALSE,D21=0,E21=0),FALSE,TRUE)</f>
        <v>1</v>
      </c>
      <c r="J21" s="335" t="b">
        <f t="shared" si="0"/>
        <v>1</v>
      </c>
      <c r="K21" s="335">
        <f t="shared" ref="K21:K84" si="2">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D21,0)</f>
        <v>0</v>
      </c>
      <c r="L21" s="335">
        <f t="shared" ref="L21:L84" si="3">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E21,0)</f>
        <v>0</v>
      </c>
    </row>
    <row r="22" spans="1:12" ht="15.75" x14ac:dyDescent="0.25">
      <c r="A22" s="320"/>
      <c r="B22" s="93">
        <v>3</v>
      </c>
      <c r="C22" s="166"/>
      <c r="D22" s="163"/>
      <c r="E22" s="163"/>
      <c r="F22" s="11"/>
      <c r="G22" s="335" t="b">
        <f t="shared" ref="G22:G85" si="4">IF(ISBLANK(C22),TRUE,IF(OR(ISBLANK(D22),ISBLANK(E22)),FALSE,TRUE))</f>
        <v>1</v>
      </c>
      <c r="H22" s="335" t="b">
        <f t="shared" ref="H22:H85" si="5">IF(OR(AND(C22="N/A",D22=0,E22=0),AND(ISBLANK(C22),ISBLANK(D22),ISBLANK(E22)),AND(C22&lt;&gt;"N/A",ISBLANK(C22)=FALSE,ISBLANK(D22)=FALSE,ISBLANK(E22)=FALSE)),TRUE,FALSE)</f>
        <v>1</v>
      </c>
      <c r="I22" s="335" t="b">
        <f t="shared" si="1"/>
        <v>1</v>
      </c>
      <c r="J22" s="335" t="b">
        <f t="shared" si="0"/>
        <v>1</v>
      </c>
      <c r="K22" s="335">
        <f t="shared" si="2"/>
        <v>0</v>
      </c>
      <c r="L22" s="335">
        <f t="shared" si="3"/>
        <v>0</v>
      </c>
    </row>
    <row r="23" spans="1:12" ht="15.75" x14ac:dyDescent="0.25">
      <c r="A23" s="320"/>
      <c r="B23" s="93">
        <v>4</v>
      </c>
      <c r="C23" s="166"/>
      <c r="D23" s="163"/>
      <c r="E23" s="163"/>
      <c r="F23" s="11"/>
      <c r="G23" s="335" t="b">
        <f t="shared" si="4"/>
        <v>1</v>
      </c>
      <c r="H23" s="335" t="b">
        <f t="shared" si="5"/>
        <v>1</v>
      </c>
      <c r="I23" s="335" t="b">
        <f t="shared" si="1"/>
        <v>1</v>
      </c>
      <c r="J23" s="335" t="b">
        <f t="shared" si="0"/>
        <v>1</v>
      </c>
      <c r="K23" s="335">
        <f t="shared" si="2"/>
        <v>0</v>
      </c>
      <c r="L23" s="335">
        <f t="shared" si="3"/>
        <v>0</v>
      </c>
    </row>
    <row r="24" spans="1:12" ht="15.75" x14ac:dyDescent="0.25">
      <c r="A24" s="320"/>
      <c r="B24" s="93">
        <v>5</v>
      </c>
      <c r="C24" s="166"/>
      <c r="D24" s="163"/>
      <c r="E24" s="163"/>
      <c r="F24" s="11"/>
      <c r="G24" s="335" t="b">
        <f t="shared" si="4"/>
        <v>1</v>
      </c>
      <c r="H24" s="335" t="b">
        <f t="shared" si="5"/>
        <v>1</v>
      </c>
      <c r="I24" s="335" t="b">
        <f t="shared" si="1"/>
        <v>1</v>
      </c>
      <c r="J24" s="335" t="b">
        <f t="shared" si="0"/>
        <v>1</v>
      </c>
      <c r="K24" s="335">
        <f t="shared" si="2"/>
        <v>0</v>
      </c>
      <c r="L24" s="335">
        <f t="shared" si="3"/>
        <v>0</v>
      </c>
    </row>
    <row r="25" spans="1:12" ht="15.75" x14ac:dyDescent="0.25">
      <c r="A25" s="320"/>
      <c r="B25" s="93">
        <v>6</v>
      </c>
      <c r="C25" s="166"/>
      <c r="D25" s="163"/>
      <c r="E25" s="163"/>
      <c r="F25" s="11"/>
      <c r="G25" s="335" t="b">
        <f t="shared" si="4"/>
        <v>1</v>
      </c>
      <c r="H25" s="335" t="b">
        <f t="shared" si="5"/>
        <v>1</v>
      </c>
      <c r="I25" s="335" t="b">
        <f t="shared" si="1"/>
        <v>1</v>
      </c>
      <c r="J25" s="335" t="b">
        <f t="shared" si="0"/>
        <v>1</v>
      </c>
      <c r="K25" s="335">
        <f t="shared" si="2"/>
        <v>0</v>
      </c>
      <c r="L25" s="335">
        <f t="shared" si="3"/>
        <v>0</v>
      </c>
    </row>
    <row r="26" spans="1:12" ht="15.75" x14ac:dyDescent="0.25">
      <c r="A26" s="320"/>
      <c r="B26" s="93">
        <v>7</v>
      </c>
      <c r="C26" s="166"/>
      <c r="D26" s="163"/>
      <c r="E26" s="163"/>
      <c r="F26" s="11"/>
      <c r="G26" s="335" t="b">
        <f t="shared" si="4"/>
        <v>1</v>
      </c>
      <c r="H26" s="335" t="b">
        <f t="shared" si="5"/>
        <v>1</v>
      </c>
      <c r="I26" s="335" t="b">
        <f t="shared" si="1"/>
        <v>1</v>
      </c>
      <c r="J26" s="335" t="b">
        <f t="shared" si="0"/>
        <v>1</v>
      </c>
      <c r="K26" s="335">
        <f t="shared" si="2"/>
        <v>0</v>
      </c>
      <c r="L26" s="335">
        <f t="shared" si="3"/>
        <v>0</v>
      </c>
    </row>
    <row r="27" spans="1:12" ht="15.75" x14ac:dyDescent="0.25">
      <c r="A27" s="320"/>
      <c r="B27" s="93">
        <v>8</v>
      </c>
      <c r="C27" s="166"/>
      <c r="D27" s="163"/>
      <c r="E27" s="163"/>
      <c r="F27" s="11"/>
      <c r="G27" s="335" t="b">
        <f t="shared" si="4"/>
        <v>1</v>
      </c>
      <c r="H27" s="335" t="b">
        <f t="shared" si="5"/>
        <v>1</v>
      </c>
      <c r="I27" s="335" t="b">
        <f t="shared" si="1"/>
        <v>1</v>
      </c>
      <c r="J27" s="335" t="b">
        <f t="shared" si="0"/>
        <v>1</v>
      </c>
      <c r="K27" s="335">
        <f t="shared" si="2"/>
        <v>0</v>
      </c>
      <c r="L27" s="335">
        <f t="shared" si="3"/>
        <v>0</v>
      </c>
    </row>
    <row r="28" spans="1:12" ht="15.75" x14ac:dyDescent="0.25">
      <c r="A28" s="320"/>
      <c r="B28" s="93">
        <v>9</v>
      </c>
      <c r="C28" s="166"/>
      <c r="D28" s="163"/>
      <c r="E28" s="163"/>
      <c r="F28" s="11"/>
      <c r="G28" s="335" t="b">
        <f t="shared" si="4"/>
        <v>1</v>
      </c>
      <c r="H28" s="335" t="b">
        <f t="shared" si="5"/>
        <v>1</v>
      </c>
      <c r="I28" s="335" t="b">
        <f t="shared" si="1"/>
        <v>1</v>
      </c>
      <c r="J28" s="335" t="b">
        <f t="shared" si="0"/>
        <v>1</v>
      </c>
      <c r="K28" s="335">
        <f t="shared" si="2"/>
        <v>0</v>
      </c>
      <c r="L28" s="335">
        <f t="shared" si="3"/>
        <v>0</v>
      </c>
    </row>
    <row r="29" spans="1:12" ht="15.75" x14ac:dyDescent="0.25">
      <c r="A29" s="320"/>
      <c r="B29" s="93">
        <v>10</v>
      </c>
      <c r="C29" s="166"/>
      <c r="D29" s="163"/>
      <c r="E29" s="163"/>
      <c r="F29" s="11"/>
      <c r="G29" s="335" t="b">
        <f t="shared" si="4"/>
        <v>1</v>
      </c>
      <c r="H29" s="335" t="b">
        <f t="shared" si="5"/>
        <v>1</v>
      </c>
      <c r="I29" s="335" t="b">
        <f t="shared" si="1"/>
        <v>1</v>
      </c>
      <c r="J29" s="335" t="b">
        <f t="shared" si="0"/>
        <v>1</v>
      </c>
      <c r="K29" s="335">
        <f t="shared" si="2"/>
        <v>0</v>
      </c>
      <c r="L29" s="335">
        <f t="shared" si="3"/>
        <v>0</v>
      </c>
    </row>
    <row r="30" spans="1:12" ht="15.75" x14ac:dyDescent="0.25">
      <c r="A30" s="320"/>
      <c r="B30" s="93">
        <v>11</v>
      </c>
      <c r="C30" s="166"/>
      <c r="D30" s="163"/>
      <c r="E30" s="163"/>
      <c r="F30" s="11"/>
      <c r="G30" s="335" t="b">
        <f t="shared" si="4"/>
        <v>1</v>
      </c>
      <c r="H30" s="335" t="b">
        <f t="shared" si="5"/>
        <v>1</v>
      </c>
      <c r="I30" s="335" t="b">
        <f t="shared" si="1"/>
        <v>1</v>
      </c>
      <c r="J30" s="335" t="b">
        <f t="shared" si="0"/>
        <v>1</v>
      </c>
      <c r="K30" s="335">
        <f t="shared" si="2"/>
        <v>0</v>
      </c>
      <c r="L30" s="335">
        <f t="shared" si="3"/>
        <v>0</v>
      </c>
    </row>
    <row r="31" spans="1:12" ht="15.75" x14ac:dyDescent="0.25">
      <c r="A31" s="320"/>
      <c r="B31" s="93">
        <v>12</v>
      </c>
      <c r="C31" s="166"/>
      <c r="D31" s="163"/>
      <c r="E31" s="163"/>
      <c r="F31" s="11"/>
      <c r="G31" s="335" t="b">
        <f t="shared" si="4"/>
        <v>1</v>
      </c>
      <c r="H31" s="335" t="b">
        <f t="shared" si="5"/>
        <v>1</v>
      </c>
      <c r="I31" s="335" t="b">
        <f t="shared" si="1"/>
        <v>1</v>
      </c>
      <c r="J31" s="335" t="b">
        <f t="shared" si="0"/>
        <v>1</v>
      </c>
      <c r="K31" s="335">
        <f t="shared" si="2"/>
        <v>0</v>
      </c>
      <c r="L31" s="335">
        <f t="shared" si="3"/>
        <v>0</v>
      </c>
    </row>
    <row r="32" spans="1:12" ht="15.75" x14ac:dyDescent="0.25">
      <c r="A32" s="320"/>
      <c r="B32" s="93">
        <v>13</v>
      </c>
      <c r="C32" s="166"/>
      <c r="D32" s="163"/>
      <c r="E32" s="163"/>
      <c r="F32" s="11"/>
      <c r="G32" s="335" t="b">
        <f t="shared" si="4"/>
        <v>1</v>
      </c>
      <c r="H32" s="335" t="b">
        <f t="shared" si="5"/>
        <v>1</v>
      </c>
      <c r="I32" s="335" t="b">
        <f t="shared" si="1"/>
        <v>1</v>
      </c>
      <c r="J32" s="335" t="b">
        <f t="shared" si="0"/>
        <v>1</v>
      </c>
      <c r="K32" s="335">
        <f t="shared" si="2"/>
        <v>0</v>
      </c>
      <c r="L32" s="335">
        <f t="shared" si="3"/>
        <v>0</v>
      </c>
    </row>
    <row r="33" spans="1:12" ht="15.75" x14ac:dyDescent="0.25">
      <c r="A33" s="320"/>
      <c r="B33" s="93">
        <v>14</v>
      </c>
      <c r="C33" s="166"/>
      <c r="D33" s="163"/>
      <c r="E33" s="163"/>
      <c r="F33" s="11"/>
      <c r="G33" s="335" t="b">
        <f t="shared" si="4"/>
        <v>1</v>
      </c>
      <c r="H33" s="335" t="b">
        <f t="shared" si="5"/>
        <v>1</v>
      </c>
      <c r="I33" s="335" t="b">
        <f t="shared" si="1"/>
        <v>1</v>
      </c>
      <c r="J33" s="335" t="b">
        <f t="shared" si="0"/>
        <v>1</v>
      </c>
      <c r="K33" s="335">
        <f t="shared" si="2"/>
        <v>0</v>
      </c>
      <c r="L33" s="335">
        <f t="shared" si="3"/>
        <v>0</v>
      </c>
    </row>
    <row r="34" spans="1:12" ht="15.75" x14ac:dyDescent="0.25">
      <c r="A34" s="320"/>
      <c r="B34" s="93">
        <v>15</v>
      </c>
      <c r="C34" s="166"/>
      <c r="D34" s="163"/>
      <c r="E34" s="163"/>
      <c r="F34" s="11"/>
      <c r="G34" s="335" t="b">
        <f t="shared" si="4"/>
        <v>1</v>
      </c>
      <c r="H34" s="335" t="b">
        <f t="shared" si="5"/>
        <v>1</v>
      </c>
      <c r="I34" s="335" t="b">
        <f t="shared" si="1"/>
        <v>1</v>
      </c>
      <c r="J34" s="335" t="b">
        <f t="shared" si="0"/>
        <v>1</v>
      </c>
      <c r="K34" s="335">
        <f t="shared" si="2"/>
        <v>0</v>
      </c>
      <c r="L34" s="335">
        <f t="shared" si="3"/>
        <v>0</v>
      </c>
    </row>
    <row r="35" spans="1:12" ht="15.75" x14ac:dyDescent="0.25">
      <c r="A35" s="320"/>
      <c r="B35" s="93">
        <v>16</v>
      </c>
      <c r="C35" s="166"/>
      <c r="D35" s="163"/>
      <c r="E35" s="163"/>
      <c r="F35" s="11"/>
      <c r="G35" s="335" t="b">
        <f t="shared" si="4"/>
        <v>1</v>
      </c>
      <c r="H35" s="335" t="b">
        <f t="shared" si="5"/>
        <v>1</v>
      </c>
      <c r="I35" s="335" t="b">
        <f t="shared" si="1"/>
        <v>1</v>
      </c>
      <c r="J35" s="335" t="b">
        <f t="shared" si="0"/>
        <v>1</v>
      </c>
      <c r="K35" s="335">
        <f t="shared" si="2"/>
        <v>0</v>
      </c>
      <c r="L35" s="335">
        <f t="shared" si="3"/>
        <v>0</v>
      </c>
    </row>
    <row r="36" spans="1:12" ht="15.75" x14ac:dyDescent="0.25">
      <c r="A36" s="320"/>
      <c r="B36" s="93">
        <v>17</v>
      </c>
      <c r="C36" s="166"/>
      <c r="D36" s="163"/>
      <c r="E36" s="163"/>
      <c r="F36" s="11"/>
      <c r="G36" s="335" t="b">
        <f t="shared" si="4"/>
        <v>1</v>
      </c>
      <c r="H36" s="335" t="b">
        <f t="shared" si="5"/>
        <v>1</v>
      </c>
      <c r="I36" s="335" t="b">
        <f t="shared" si="1"/>
        <v>1</v>
      </c>
      <c r="J36" s="335" t="b">
        <f t="shared" si="0"/>
        <v>1</v>
      </c>
      <c r="K36" s="335">
        <f t="shared" si="2"/>
        <v>0</v>
      </c>
      <c r="L36" s="335">
        <f t="shared" si="3"/>
        <v>0</v>
      </c>
    </row>
    <row r="37" spans="1:12" ht="15.75" x14ac:dyDescent="0.25">
      <c r="A37" s="320"/>
      <c r="B37" s="93">
        <v>18</v>
      </c>
      <c r="C37" s="166"/>
      <c r="D37" s="163"/>
      <c r="E37" s="163"/>
      <c r="F37" s="11"/>
      <c r="G37" s="335" t="b">
        <f t="shared" si="4"/>
        <v>1</v>
      </c>
      <c r="H37" s="335" t="b">
        <f t="shared" si="5"/>
        <v>1</v>
      </c>
      <c r="I37" s="335" t="b">
        <f t="shared" si="1"/>
        <v>1</v>
      </c>
      <c r="J37" s="335" t="b">
        <f t="shared" si="0"/>
        <v>1</v>
      </c>
      <c r="K37" s="335">
        <f t="shared" si="2"/>
        <v>0</v>
      </c>
      <c r="L37" s="335">
        <f t="shared" si="3"/>
        <v>0</v>
      </c>
    </row>
    <row r="38" spans="1:12" ht="15.75" x14ac:dyDescent="0.25">
      <c r="A38" s="320"/>
      <c r="B38" s="93">
        <v>19</v>
      </c>
      <c r="C38" s="166"/>
      <c r="D38" s="163"/>
      <c r="E38" s="163"/>
      <c r="F38" s="11"/>
      <c r="G38" s="335" t="b">
        <f t="shared" si="4"/>
        <v>1</v>
      </c>
      <c r="H38" s="335" t="b">
        <f t="shared" si="5"/>
        <v>1</v>
      </c>
      <c r="I38" s="335" t="b">
        <f t="shared" si="1"/>
        <v>1</v>
      </c>
      <c r="J38" s="335" t="b">
        <f t="shared" si="0"/>
        <v>1</v>
      </c>
      <c r="K38" s="335">
        <f t="shared" si="2"/>
        <v>0</v>
      </c>
      <c r="L38" s="335">
        <f t="shared" si="3"/>
        <v>0</v>
      </c>
    </row>
    <row r="39" spans="1:12" ht="15.75" x14ac:dyDescent="0.25">
      <c r="A39" s="320"/>
      <c r="B39" s="93">
        <v>20</v>
      </c>
      <c r="C39" s="166"/>
      <c r="D39" s="163"/>
      <c r="E39" s="163"/>
      <c r="F39" s="11"/>
      <c r="G39" s="335" t="b">
        <f t="shared" si="4"/>
        <v>1</v>
      </c>
      <c r="H39" s="335" t="b">
        <f t="shared" si="5"/>
        <v>1</v>
      </c>
      <c r="I39" s="335" t="b">
        <f t="shared" si="1"/>
        <v>1</v>
      </c>
      <c r="J39" s="335" t="b">
        <f t="shared" si="0"/>
        <v>1</v>
      </c>
      <c r="K39" s="335">
        <f t="shared" si="2"/>
        <v>0</v>
      </c>
      <c r="L39" s="335">
        <f t="shared" si="3"/>
        <v>0</v>
      </c>
    </row>
    <row r="40" spans="1:12" ht="15.75" x14ac:dyDescent="0.25">
      <c r="A40" s="320"/>
      <c r="B40" s="93">
        <v>21</v>
      </c>
      <c r="C40" s="166"/>
      <c r="D40" s="163"/>
      <c r="E40" s="163"/>
      <c r="F40" s="11"/>
      <c r="G40" s="335" t="b">
        <f t="shared" si="4"/>
        <v>1</v>
      </c>
      <c r="H40" s="335" t="b">
        <f t="shared" si="5"/>
        <v>1</v>
      </c>
      <c r="I40" s="335" t="b">
        <f t="shared" si="1"/>
        <v>1</v>
      </c>
      <c r="J40" s="335" t="b">
        <f t="shared" si="0"/>
        <v>1</v>
      </c>
      <c r="K40" s="335">
        <f t="shared" si="2"/>
        <v>0</v>
      </c>
      <c r="L40" s="335">
        <f t="shared" si="3"/>
        <v>0</v>
      </c>
    </row>
    <row r="41" spans="1:12" ht="15.75" x14ac:dyDescent="0.25">
      <c r="A41" s="320"/>
      <c r="B41" s="93">
        <v>22</v>
      </c>
      <c r="C41" s="166"/>
      <c r="D41" s="163"/>
      <c r="E41" s="163"/>
      <c r="F41" s="11"/>
      <c r="G41" s="335" t="b">
        <f t="shared" si="4"/>
        <v>1</v>
      </c>
      <c r="H41" s="335" t="b">
        <f t="shared" si="5"/>
        <v>1</v>
      </c>
      <c r="I41" s="335" t="b">
        <f t="shared" si="1"/>
        <v>1</v>
      </c>
      <c r="J41" s="335" t="b">
        <f t="shared" si="0"/>
        <v>1</v>
      </c>
      <c r="K41" s="335">
        <f t="shared" si="2"/>
        <v>0</v>
      </c>
      <c r="L41" s="335">
        <f t="shared" si="3"/>
        <v>0</v>
      </c>
    </row>
    <row r="42" spans="1:12" ht="15.75" x14ac:dyDescent="0.25">
      <c r="A42" s="320"/>
      <c r="B42" s="93">
        <v>23</v>
      </c>
      <c r="C42" s="166"/>
      <c r="D42" s="163"/>
      <c r="E42" s="163"/>
      <c r="F42" s="11"/>
      <c r="G42" s="335" t="b">
        <f t="shared" si="4"/>
        <v>1</v>
      </c>
      <c r="H42" s="335" t="b">
        <f t="shared" si="5"/>
        <v>1</v>
      </c>
      <c r="I42" s="335" t="b">
        <f t="shared" si="1"/>
        <v>1</v>
      </c>
      <c r="J42" s="335" t="b">
        <f t="shared" si="0"/>
        <v>1</v>
      </c>
      <c r="K42" s="335">
        <f t="shared" si="2"/>
        <v>0</v>
      </c>
      <c r="L42" s="335">
        <f t="shared" si="3"/>
        <v>0</v>
      </c>
    </row>
    <row r="43" spans="1:12" ht="15.75" x14ac:dyDescent="0.25">
      <c r="A43" s="320"/>
      <c r="B43" s="93">
        <v>24</v>
      </c>
      <c r="C43" s="166"/>
      <c r="D43" s="163"/>
      <c r="E43" s="163"/>
      <c r="F43" s="11"/>
      <c r="G43" s="335" t="b">
        <f t="shared" si="4"/>
        <v>1</v>
      </c>
      <c r="H43" s="335" t="b">
        <f t="shared" si="5"/>
        <v>1</v>
      </c>
      <c r="I43" s="335" t="b">
        <f t="shared" si="1"/>
        <v>1</v>
      </c>
      <c r="J43" s="335" t="b">
        <f t="shared" si="0"/>
        <v>1</v>
      </c>
      <c r="K43" s="335">
        <f t="shared" si="2"/>
        <v>0</v>
      </c>
      <c r="L43" s="335">
        <f t="shared" si="3"/>
        <v>0</v>
      </c>
    </row>
    <row r="44" spans="1:12" ht="15.75" x14ac:dyDescent="0.25">
      <c r="A44" s="320"/>
      <c r="B44" s="93">
        <v>25</v>
      </c>
      <c r="C44" s="166"/>
      <c r="D44" s="163"/>
      <c r="E44" s="163"/>
      <c r="F44" s="11"/>
      <c r="G44" s="335" t="b">
        <f t="shared" si="4"/>
        <v>1</v>
      </c>
      <c r="H44" s="335" t="b">
        <f t="shared" si="5"/>
        <v>1</v>
      </c>
      <c r="I44" s="335" t="b">
        <f t="shared" si="1"/>
        <v>1</v>
      </c>
      <c r="J44" s="335" t="b">
        <f t="shared" si="0"/>
        <v>1</v>
      </c>
      <c r="K44" s="335">
        <f t="shared" si="2"/>
        <v>0</v>
      </c>
      <c r="L44" s="335">
        <f t="shared" si="3"/>
        <v>0</v>
      </c>
    </row>
    <row r="45" spans="1:12" ht="15.75" x14ac:dyDescent="0.25">
      <c r="A45" s="320"/>
      <c r="B45" s="93">
        <v>26</v>
      </c>
      <c r="C45" s="166"/>
      <c r="D45" s="163"/>
      <c r="E45" s="163"/>
      <c r="F45" s="11"/>
      <c r="G45" s="335" t="b">
        <f t="shared" si="4"/>
        <v>1</v>
      </c>
      <c r="H45" s="335" t="b">
        <f t="shared" si="5"/>
        <v>1</v>
      </c>
      <c r="I45" s="335" t="b">
        <f t="shared" si="1"/>
        <v>1</v>
      </c>
      <c r="J45" s="335" t="b">
        <f t="shared" si="0"/>
        <v>1</v>
      </c>
      <c r="K45" s="335">
        <f t="shared" si="2"/>
        <v>0</v>
      </c>
      <c r="L45" s="335">
        <f t="shared" si="3"/>
        <v>0</v>
      </c>
    </row>
    <row r="46" spans="1:12" ht="15.75" x14ac:dyDescent="0.25">
      <c r="A46" s="320"/>
      <c r="B46" s="93">
        <v>27</v>
      </c>
      <c r="C46" s="166"/>
      <c r="D46" s="163"/>
      <c r="E46" s="163"/>
      <c r="F46" s="11"/>
      <c r="G46" s="335" t="b">
        <f t="shared" si="4"/>
        <v>1</v>
      </c>
      <c r="H46" s="335" t="b">
        <f t="shared" si="5"/>
        <v>1</v>
      </c>
      <c r="I46" s="335" t="b">
        <f t="shared" si="1"/>
        <v>1</v>
      </c>
      <c r="J46" s="335" t="b">
        <f t="shared" si="0"/>
        <v>1</v>
      </c>
      <c r="K46" s="335">
        <f t="shared" si="2"/>
        <v>0</v>
      </c>
      <c r="L46" s="335">
        <f t="shared" si="3"/>
        <v>0</v>
      </c>
    </row>
    <row r="47" spans="1:12" ht="15.75" x14ac:dyDescent="0.25">
      <c r="A47" s="320"/>
      <c r="B47" s="93">
        <v>28</v>
      </c>
      <c r="C47" s="166"/>
      <c r="D47" s="163"/>
      <c r="E47" s="163"/>
      <c r="F47" s="11"/>
      <c r="G47" s="335" t="b">
        <f t="shared" si="4"/>
        <v>1</v>
      </c>
      <c r="H47" s="335" t="b">
        <f t="shared" si="5"/>
        <v>1</v>
      </c>
      <c r="I47" s="335" t="b">
        <f t="shared" si="1"/>
        <v>1</v>
      </c>
      <c r="J47" s="335" t="b">
        <f t="shared" si="0"/>
        <v>1</v>
      </c>
      <c r="K47" s="335">
        <f t="shared" si="2"/>
        <v>0</v>
      </c>
      <c r="L47" s="335">
        <f t="shared" si="3"/>
        <v>0</v>
      </c>
    </row>
    <row r="48" spans="1:12" ht="15.75" x14ac:dyDescent="0.25">
      <c r="A48" s="320"/>
      <c r="B48" s="93">
        <v>29</v>
      </c>
      <c r="C48" s="166"/>
      <c r="D48" s="163"/>
      <c r="E48" s="163"/>
      <c r="F48" s="11"/>
      <c r="G48" s="335" t="b">
        <f t="shared" si="4"/>
        <v>1</v>
      </c>
      <c r="H48" s="335" t="b">
        <f t="shared" si="5"/>
        <v>1</v>
      </c>
      <c r="I48" s="335" t="b">
        <f t="shared" si="1"/>
        <v>1</v>
      </c>
      <c r="J48" s="335" t="b">
        <f t="shared" si="0"/>
        <v>1</v>
      </c>
      <c r="K48" s="335">
        <f t="shared" si="2"/>
        <v>0</v>
      </c>
      <c r="L48" s="335">
        <f t="shared" si="3"/>
        <v>0</v>
      </c>
    </row>
    <row r="49" spans="1:12" ht="15.75" x14ac:dyDescent="0.25">
      <c r="A49" s="320"/>
      <c r="B49" s="93">
        <v>30</v>
      </c>
      <c r="C49" s="166"/>
      <c r="D49" s="163"/>
      <c r="E49" s="163"/>
      <c r="F49" s="11"/>
      <c r="G49" s="335" t="b">
        <f t="shared" si="4"/>
        <v>1</v>
      </c>
      <c r="H49" s="335" t="b">
        <f t="shared" si="5"/>
        <v>1</v>
      </c>
      <c r="I49" s="335" t="b">
        <f t="shared" si="1"/>
        <v>1</v>
      </c>
      <c r="J49" s="335" t="b">
        <f t="shared" si="0"/>
        <v>1</v>
      </c>
      <c r="K49" s="335">
        <f t="shared" si="2"/>
        <v>0</v>
      </c>
      <c r="L49" s="335">
        <f t="shared" si="3"/>
        <v>0</v>
      </c>
    </row>
    <row r="50" spans="1:12" ht="15.75" x14ac:dyDescent="0.25">
      <c r="A50" s="320"/>
      <c r="B50" s="93">
        <v>31</v>
      </c>
      <c r="C50" s="166"/>
      <c r="D50" s="163"/>
      <c r="E50" s="163"/>
      <c r="F50" s="11"/>
      <c r="G50" s="335" t="b">
        <f t="shared" si="4"/>
        <v>1</v>
      </c>
      <c r="H50" s="335" t="b">
        <f t="shared" si="5"/>
        <v>1</v>
      </c>
      <c r="I50" s="335" t="b">
        <f t="shared" si="1"/>
        <v>1</v>
      </c>
      <c r="J50" s="335" t="b">
        <f t="shared" si="0"/>
        <v>1</v>
      </c>
      <c r="K50" s="335">
        <f t="shared" si="2"/>
        <v>0</v>
      </c>
      <c r="L50" s="335">
        <f t="shared" si="3"/>
        <v>0</v>
      </c>
    </row>
    <row r="51" spans="1:12" ht="15.75" x14ac:dyDescent="0.25">
      <c r="A51" s="320"/>
      <c r="B51" s="93">
        <v>32</v>
      </c>
      <c r="C51" s="166"/>
      <c r="D51" s="163"/>
      <c r="E51" s="163"/>
      <c r="F51" s="11"/>
      <c r="G51" s="335" t="b">
        <f t="shared" si="4"/>
        <v>1</v>
      </c>
      <c r="H51" s="335" t="b">
        <f t="shared" si="5"/>
        <v>1</v>
      </c>
      <c r="I51" s="335" t="b">
        <f t="shared" si="1"/>
        <v>1</v>
      </c>
      <c r="J51" s="335" t="b">
        <f t="shared" si="0"/>
        <v>1</v>
      </c>
      <c r="K51" s="335">
        <f t="shared" si="2"/>
        <v>0</v>
      </c>
      <c r="L51" s="335">
        <f t="shared" si="3"/>
        <v>0</v>
      </c>
    </row>
    <row r="52" spans="1:12" ht="15.75" x14ac:dyDescent="0.25">
      <c r="A52" s="320"/>
      <c r="B52" s="93">
        <v>33</v>
      </c>
      <c r="C52" s="166"/>
      <c r="D52" s="163"/>
      <c r="E52" s="163"/>
      <c r="F52" s="11"/>
      <c r="G52" s="335" t="b">
        <f t="shared" si="4"/>
        <v>1</v>
      </c>
      <c r="H52" s="335" t="b">
        <f t="shared" si="5"/>
        <v>1</v>
      </c>
      <c r="I52" s="335" t="b">
        <f t="shared" si="1"/>
        <v>1</v>
      </c>
      <c r="J52" s="335" t="b">
        <f t="shared" si="0"/>
        <v>1</v>
      </c>
      <c r="K52" s="335">
        <f t="shared" si="2"/>
        <v>0</v>
      </c>
      <c r="L52" s="335">
        <f t="shared" si="3"/>
        <v>0</v>
      </c>
    </row>
    <row r="53" spans="1:12" ht="15.75" x14ac:dyDescent="0.25">
      <c r="A53" s="320"/>
      <c r="B53" s="93">
        <v>34</v>
      </c>
      <c r="C53" s="166"/>
      <c r="D53" s="163"/>
      <c r="E53" s="163"/>
      <c r="F53" s="11"/>
      <c r="G53" s="335" t="b">
        <f t="shared" si="4"/>
        <v>1</v>
      </c>
      <c r="H53" s="335" t="b">
        <f t="shared" si="5"/>
        <v>1</v>
      </c>
      <c r="I53" s="335" t="b">
        <f t="shared" si="1"/>
        <v>1</v>
      </c>
      <c r="J53" s="335" t="b">
        <f t="shared" si="0"/>
        <v>1</v>
      </c>
      <c r="K53" s="335">
        <f t="shared" si="2"/>
        <v>0</v>
      </c>
      <c r="L53" s="335">
        <f t="shared" si="3"/>
        <v>0</v>
      </c>
    </row>
    <row r="54" spans="1:12" ht="15.75" x14ac:dyDescent="0.25">
      <c r="A54" s="320"/>
      <c r="B54" s="93">
        <v>35</v>
      </c>
      <c r="C54" s="166"/>
      <c r="D54" s="163"/>
      <c r="E54" s="163"/>
      <c r="F54" s="11"/>
      <c r="G54" s="335" t="b">
        <f t="shared" si="4"/>
        <v>1</v>
      </c>
      <c r="H54" s="335" t="b">
        <f t="shared" si="5"/>
        <v>1</v>
      </c>
      <c r="I54" s="335" t="b">
        <f t="shared" si="1"/>
        <v>1</v>
      </c>
      <c r="J54" s="335" t="b">
        <f t="shared" si="0"/>
        <v>1</v>
      </c>
      <c r="K54" s="335">
        <f t="shared" si="2"/>
        <v>0</v>
      </c>
      <c r="L54" s="335">
        <f t="shared" si="3"/>
        <v>0</v>
      </c>
    </row>
    <row r="55" spans="1:12" ht="15.75" x14ac:dyDescent="0.25">
      <c r="A55" s="320"/>
      <c r="B55" s="93">
        <v>36</v>
      </c>
      <c r="C55" s="166"/>
      <c r="D55" s="163"/>
      <c r="E55" s="163"/>
      <c r="F55" s="11"/>
      <c r="G55" s="335" t="b">
        <f t="shared" si="4"/>
        <v>1</v>
      </c>
      <c r="H55" s="335" t="b">
        <f t="shared" si="5"/>
        <v>1</v>
      </c>
      <c r="I55" s="335" t="b">
        <f t="shared" si="1"/>
        <v>1</v>
      </c>
      <c r="J55" s="335" t="b">
        <f t="shared" si="0"/>
        <v>1</v>
      </c>
      <c r="K55" s="335">
        <f t="shared" si="2"/>
        <v>0</v>
      </c>
      <c r="L55" s="335">
        <f t="shared" si="3"/>
        <v>0</v>
      </c>
    </row>
    <row r="56" spans="1:12" ht="15.75" x14ac:dyDescent="0.25">
      <c r="A56" s="320"/>
      <c r="B56" s="93">
        <v>37</v>
      </c>
      <c r="C56" s="166"/>
      <c r="D56" s="163"/>
      <c r="E56" s="163"/>
      <c r="F56" s="11"/>
      <c r="G56" s="335" t="b">
        <f t="shared" si="4"/>
        <v>1</v>
      </c>
      <c r="H56" s="335" t="b">
        <f t="shared" si="5"/>
        <v>1</v>
      </c>
      <c r="I56" s="335" t="b">
        <f t="shared" si="1"/>
        <v>1</v>
      </c>
      <c r="J56" s="335" t="b">
        <f t="shared" si="0"/>
        <v>1</v>
      </c>
      <c r="K56" s="335">
        <f t="shared" si="2"/>
        <v>0</v>
      </c>
      <c r="L56" s="335">
        <f t="shared" si="3"/>
        <v>0</v>
      </c>
    </row>
    <row r="57" spans="1:12" ht="15.75" x14ac:dyDescent="0.25">
      <c r="A57" s="320"/>
      <c r="B57" s="93">
        <v>38</v>
      </c>
      <c r="C57" s="166"/>
      <c r="D57" s="163"/>
      <c r="E57" s="163"/>
      <c r="F57" s="11"/>
      <c r="G57" s="335" t="b">
        <f t="shared" si="4"/>
        <v>1</v>
      </c>
      <c r="H57" s="335" t="b">
        <f t="shared" si="5"/>
        <v>1</v>
      </c>
      <c r="I57" s="335" t="b">
        <f t="shared" si="1"/>
        <v>1</v>
      </c>
      <c r="J57" s="335" t="b">
        <f t="shared" si="0"/>
        <v>1</v>
      </c>
      <c r="K57" s="335">
        <f t="shared" si="2"/>
        <v>0</v>
      </c>
      <c r="L57" s="335">
        <f t="shared" si="3"/>
        <v>0</v>
      </c>
    </row>
    <row r="58" spans="1:12" ht="15.75" x14ac:dyDescent="0.25">
      <c r="A58" s="320"/>
      <c r="B58" s="93">
        <v>39</v>
      </c>
      <c r="C58" s="166"/>
      <c r="D58" s="163"/>
      <c r="E58" s="163"/>
      <c r="F58" s="11"/>
      <c r="G58" s="335" t="b">
        <f t="shared" si="4"/>
        <v>1</v>
      </c>
      <c r="H58" s="335" t="b">
        <f t="shared" si="5"/>
        <v>1</v>
      </c>
      <c r="I58" s="335" t="b">
        <f t="shared" si="1"/>
        <v>1</v>
      </c>
      <c r="J58" s="335" t="b">
        <f t="shared" si="0"/>
        <v>1</v>
      </c>
      <c r="K58" s="335">
        <f t="shared" si="2"/>
        <v>0</v>
      </c>
      <c r="L58" s="335">
        <f t="shared" si="3"/>
        <v>0</v>
      </c>
    </row>
    <row r="59" spans="1:12" ht="15.75" x14ac:dyDescent="0.25">
      <c r="A59" s="320"/>
      <c r="B59" s="93">
        <v>40</v>
      </c>
      <c r="C59" s="166"/>
      <c r="D59" s="163"/>
      <c r="E59" s="163"/>
      <c r="F59" s="11"/>
      <c r="G59" s="335" t="b">
        <f t="shared" si="4"/>
        <v>1</v>
      </c>
      <c r="H59" s="335" t="b">
        <f t="shared" si="5"/>
        <v>1</v>
      </c>
      <c r="I59" s="335" t="b">
        <f t="shared" si="1"/>
        <v>1</v>
      </c>
      <c r="J59" s="335" t="b">
        <f t="shared" si="0"/>
        <v>1</v>
      </c>
      <c r="K59" s="335">
        <f t="shared" si="2"/>
        <v>0</v>
      </c>
      <c r="L59" s="335">
        <f t="shared" si="3"/>
        <v>0</v>
      </c>
    </row>
    <row r="60" spans="1:12" ht="15.75" x14ac:dyDescent="0.25">
      <c r="A60" s="320"/>
      <c r="B60" s="93">
        <v>41</v>
      </c>
      <c r="C60" s="166"/>
      <c r="D60" s="163"/>
      <c r="E60" s="163"/>
      <c r="F60" s="11"/>
      <c r="G60" s="335" t="b">
        <f t="shared" si="4"/>
        <v>1</v>
      </c>
      <c r="H60" s="335" t="b">
        <f t="shared" si="5"/>
        <v>1</v>
      </c>
      <c r="I60" s="335" t="b">
        <f t="shared" si="1"/>
        <v>1</v>
      </c>
      <c r="J60" s="335" t="b">
        <f t="shared" si="0"/>
        <v>1</v>
      </c>
      <c r="K60" s="335">
        <f t="shared" si="2"/>
        <v>0</v>
      </c>
      <c r="L60" s="335">
        <f t="shared" si="3"/>
        <v>0</v>
      </c>
    </row>
    <row r="61" spans="1:12" ht="15.75" x14ac:dyDescent="0.25">
      <c r="A61" s="320"/>
      <c r="B61" s="93">
        <v>42</v>
      </c>
      <c r="C61" s="166"/>
      <c r="D61" s="163"/>
      <c r="E61" s="163"/>
      <c r="F61" s="11"/>
      <c r="G61" s="335" t="b">
        <f t="shared" si="4"/>
        <v>1</v>
      </c>
      <c r="H61" s="335" t="b">
        <f t="shared" si="5"/>
        <v>1</v>
      </c>
      <c r="I61" s="335" t="b">
        <f t="shared" si="1"/>
        <v>1</v>
      </c>
      <c r="J61" s="335" t="b">
        <f t="shared" si="0"/>
        <v>1</v>
      </c>
      <c r="K61" s="335">
        <f t="shared" si="2"/>
        <v>0</v>
      </c>
      <c r="L61" s="335">
        <f t="shared" si="3"/>
        <v>0</v>
      </c>
    </row>
    <row r="62" spans="1:12" ht="15.75" x14ac:dyDescent="0.25">
      <c r="A62" s="320"/>
      <c r="B62" s="93">
        <v>43</v>
      </c>
      <c r="C62" s="166"/>
      <c r="D62" s="163"/>
      <c r="E62" s="163"/>
      <c r="F62" s="11"/>
      <c r="G62" s="335" t="b">
        <f t="shared" si="4"/>
        <v>1</v>
      </c>
      <c r="H62" s="335" t="b">
        <f t="shared" si="5"/>
        <v>1</v>
      </c>
      <c r="I62" s="335" t="b">
        <f t="shared" si="1"/>
        <v>1</v>
      </c>
      <c r="J62" s="335" t="b">
        <f t="shared" si="0"/>
        <v>1</v>
      </c>
      <c r="K62" s="335">
        <f t="shared" si="2"/>
        <v>0</v>
      </c>
      <c r="L62" s="335">
        <f t="shared" si="3"/>
        <v>0</v>
      </c>
    </row>
    <row r="63" spans="1:12" ht="15.75" x14ac:dyDescent="0.25">
      <c r="A63" s="320"/>
      <c r="B63" s="93">
        <v>44</v>
      </c>
      <c r="C63" s="166"/>
      <c r="D63" s="163"/>
      <c r="E63" s="163"/>
      <c r="F63" s="11"/>
      <c r="G63" s="335" t="b">
        <f t="shared" si="4"/>
        <v>1</v>
      </c>
      <c r="H63" s="335" t="b">
        <f t="shared" si="5"/>
        <v>1</v>
      </c>
      <c r="I63" s="335" t="b">
        <f t="shared" si="1"/>
        <v>1</v>
      </c>
      <c r="J63" s="335" t="b">
        <f t="shared" si="0"/>
        <v>1</v>
      </c>
      <c r="K63" s="335">
        <f t="shared" si="2"/>
        <v>0</v>
      </c>
      <c r="L63" s="335">
        <f t="shared" si="3"/>
        <v>0</v>
      </c>
    </row>
    <row r="64" spans="1:12" ht="15.75" x14ac:dyDescent="0.25">
      <c r="A64" s="320"/>
      <c r="B64" s="93">
        <v>45</v>
      </c>
      <c r="C64" s="166"/>
      <c r="D64" s="163"/>
      <c r="E64" s="163"/>
      <c r="F64" s="11"/>
      <c r="G64" s="335" t="b">
        <f t="shared" si="4"/>
        <v>1</v>
      </c>
      <c r="H64" s="335" t="b">
        <f t="shared" si="5"/>
        <v>1</v>
      </c>
      <c r="I64" s="335" t="b">
        <f t="shared" si="1"/>
        <v>1</v>
      </c>
      <c r="J64" s="335" t="b">
        <f t="shared" si="0"/>
        <v>1</v>
      </c>
      <c r="K64" s="335">
        <f t="shared" si="2"/>
        <v>0</v>
      </c>
      <c r="L64" s="335">
        <f t="shared" si="3"/>
        <v>0</v>
      </c>
    </row>
    <row r="65" spans="1:12" ht="15.75" x14ac:dyDescent="0.25">
      <c r="A65" s="320"/>
      <c r="B65" s="93">
        <v>46</v>
      </c>
      <c r="C65" s="166"/>
      <c r="D65" s="163"/>
      <c r="E65" s="163"/>
      <c r="F65" s="11"/>
      <c r="G65" s="335" t="b">
        <f t="shared" si="4"/>
        <v>1</v>
      </c>
      <c r="H65" s="335" t="b">
        <f t="shared" si="5"/>
        <v>1</v>
      </c>
      <c r="I65" s="335" t="b">
        <f t="shared" si="1"/>
        <v>1</v>
      </c>
      <c r="J65" s="335" t="b">
        <f t="shared" si="0"/>
        <v>1</v>
      </c>
      <c r="K65" s="335">
        <f t="shared" si="2"/>
        <v>0</v>
      </c>
      <c r="L65" s="335">
        <f t="shared" si="3"/>
        <v>0</v>
      </c>
    </row>
    <row r="66" spans="1:12" ht="15.75" x14ac:dyDescent="0.25">
      <c r="A66" s="320"/>
      <c r="B66" s="93">
        <v>47</v>
      </c>
      <c r="C66" s="166"/>
      <c r="D66" s="163"/>
      <c r="E66" s="163"/>
      <c r="F66" s="11"/>
      <c r="G66" s="335" t="b">
        <f t="shared" si="4"/>
        <v>1</v>
      </c>
      <c r="H66" s="335" t="b">
        <f t="shared" si="5"/>
        <v>1</v>
      </c>
      <c r="I66" s="335" t="b">
        <f t="shared" si="1"/>
        <v>1</v>
      </c>
      <c r="J66" s="335" t="b">
        <f t="shared" si="0"/>
        <v>1</v>
      </c>
      <c r="K66" s="335">
        <f t="shared" si="2"/>
        <v>0</v>
      </c>
      <c r="L66" s="335">
        <f t="shared" si="3"/>
        <v>0</v>
      </c>
    </row>
    <row r="67" spans="1:12" ht="15.75" x14ac:dyDescent="0.25">
      <c r="A67" s="320"/>
      <c r="B67" s="93">
        <v>48</v>
      </c>
      <c r="C67" s="166"/>
      <c r="D67" s="163"/>
      <c r="E67" s="163"/>
      <c r="F67" s="11"/>
      <c r="G67" s="335" t="b">
        <f t="shared" si="4"/>
        <v>1</v>
      </c>
      <c r="H67" s="335" t="b">
        <f t="shared" si="5"/>
        <v>1</v>
      </c>
      <c r="I67" s="335" t="b">
        <f t="shared" si="1"/>
        <v>1</v>
      </c>
      <c r="J67" s="335" t="b">
        <f t="shared" si="0"/>
        <v>1</v>
      </c>
      <c r="K67" s="335">
        <f t="shared" si="2"/>
        <v>0</v>
      </c>
      <c r="L67" s="335">
        <f t="shared" si="3"/>
        <v>0</v>
      </c>
    </row>
    <row r="68" spans="1:12" ht="15.75" x14ac:dyDescent="0.25">
      <c r="A68" s="320"/>
      <c r="B68" s="93">
        <v>49</v>
      </c>
      <c r="C68" s="166"/>
      <c r="D68" s="163"/>
      <c r="E68" s="163"/>
      <c r="F68" s="11"/>
      <c r="G68" s="335" t="b">
        <f t="shared" si="4"/>
        <v>1</v>
      </c>
      <c r="H68" s="335" t="b">
        <f t="shared" si="5"/>
        <v>1</v>
      </c>
      <c r="I68" s="335" t="b">
        <f t="shared" si="1"/>
        <v>1</v>
      </c>
      <c r="J68" s="335" t="b">
        <f t="shared" si="0"/>
        <v>1</v>
      </c>
      <c r="K68" s="335">
        <f t="shared" si="2"/>
        <v>0</v>
      </c>
      <c r="L68" s="335">
        <f t="shared" si="3"/>
        <v>0</v>
      </c>
    </row>
    <row r="69" spans="1:12" ht="15.75" x14ac:dyDescent="0.25">
      <c r="A69" s="320"/>
      <c r="B69" s="93">
        <v>50</v>
      </c>
      <c r="C69" s="166"/>
      <c r="D69" s="163"/>
      <c r="E69" s="163"/>
      <c r="F69" s="11"/>
      <c r="G69" s="335" t="b">
        <f t="shared" si="4"/>
        <v>1</v>
      </c>
      <c r="H69" s="335" t="b">
        <f t="shared" si="5"/>
        <v>1</v>
      </c>
      <c r="I69" s="335" t="b">
        <f t="shared" si="1"/>
        <v>1</v>
      </c>
      <c r="J69" s="335" t="b">
        <f t="shared" si="0"/>
        <v>1</v>
      </c>
      <c r="K69" s="335">
        <f t="shared" si="2"/>
        <v>0</v>
      </c>
      <c r="L69" s="335">
        <f t="shared" si="3"/>
        <v>0</v>
      </c>
    </row>
    <row r="70" spans="1:12" ht="15.75" x14ac:dyDescent="0.25">
      <c r="A70" s="320"/>
      <c r="B70" s="93">
        <v>51</v>
      </c>
      <c r="C70" s="166"/>
      <c r="D70" s="163"/>
      <c r="E70" s="163"/>
      <c r="F70" s="11"/>
      <c r="G70" s="335" t="b">
        <f t="shared" si="4"/>
        <v>1</v>
      </c>
      <c r="H70" s="335" t="b">
        <f t="shared" si="5"/>
        <v>1</v>
      </c>
      <c r="I70" s="335" t="b">
        <f t="shared" si="1"/>
        <v>1</v>
      </c>
      <c r="J70" s="335" t="b">
        <f t="shared" si="0"/>
        <v>1</v>
      </c>
      <c r="K70" s="335">
        <f t="shared" si="2"/>
        <v>0</v>
      </c>
      <c r="L70" s="335">
        <f t="shared" si="3"/>
        <v>0</v>
      </c>
    </row>
    <row r="71" spans="1:12" ht="15.75" x14ac:dyDescent="0.25">
      <c r="A71" s="320"/>
      <c r="B71" s="93">
        <v>52</v>
      </c>
      <c r="C71" s="166"/>
      <c r="D71" s="163"/>
      <c r="E71" s="163"/>
      <c r="F71" s="11"/>
      <c r="G71" s="335" t="b">
        <f t="shared" si="4"/>
        <v>1</v>
      </c>
      <c r="H71" s="335" t="b">
        <f t="shared" si="5"/>
        <v>1</v>
      </c>
      <c r="I71" s="335" t="b">
        <f t="shared" si="1"/>
        <v>1</v>
      </c>
      <c r="J71" s="335" t="b">
        <f t="shared" si="0"/>
        <v>1</v>
      </c>
      <c r="K71" s="335">
        <f t="shared" si="2"/>
        <v>0</v>
      </c>
      <c r="L71" s="335">
        <f t="shared" si="3"/>
        <v>0</v>
      </c>
    </row>
    <row r="72" spans="1:12" ht="15.75" x14ac:dyDescent="0.25">
      <c r="A72" s="320"/>
      <c r="B72" s="93">
        <v>53</v>
      </c>
      <c r="C72" s="166"/>
      <c r="D72" s="163"/>
      <c r="E72" s="163"/>
      <c r="F72" s="11"/>
      <c r="G72" s="335" t="b">
        <f t="shared" si="4"/>
        <v>1</v>
      </c>
      <c r="H72" s="335" t="b">
        <f t="shared" si="5"/>
        <v>1</v>
      </c>
      <c r="I72" s="335" t="b">
        <f t="shared" si="1"/>
        <v>1</v>
      </c>
      <c r="J72" s="335" t="b">
        <f t="shared" si="0"/>
        <v>1</v>
      </c>
      <c r="K72" s="335">
        <f t="shared" si="2"/>
        <v>0</v>
      </c>
      <c r="L72" s="335">
        <f t="shared" si="3"/>
        <v>0</v>
      </c>
    </row>
    <row r="73" spans="1:12" ht="15.75" x14ac:dyDescent="0.25">
      <c r="A73" s="320"/>
      <c r="B73" s="93">
        <v>54</v>
      </c>
      <c r="C73" s="166"/>
      <c r="D73" s="163"/>
      <c r="E73" s="163"/>
      <c r="F73" s="11"/>
      <c r="G73" s="335" t="b">
        <f t="shared" si="4"/>
        <v>1</v>
      </c>
      <c r="H73" s="335" t="b">
        <f t="shared" si="5"/>
        <v>1</v>
      </c>
      <c r="I73" s="335" t="b">
        <f t="shared" si="1"/>
        <v>1</v>
      </c>
      <c r="J73" s="335" t="b">
        <f t="shared" si="0"/>
        <v>1</v>
      </c>
      <c r="K73" s="335">
        <f t="shared" si="2"/>
        <v>0</v>
      </c>
      <c r="L73" s="335">
        <f t="shared" si="3"/>
        <v>0</v>
      </c>
    </row>
    <row r="74" spans="1:12" ht="15.75" x14ac:dyDescent="0.25">
      <c r="A74" s="320"/>
      <c r="B74" s="93">
        <v>55</v>
      </c>
      <c r="C74" s="166"/>
      <c r="D74" s="163"/>
      <c r="E74" s="163"/>
      <c r="F74" s="11"/>
      <c r="G74" s="335" t="b">
        <f t="shared" si="4"/>
        <v>1</v>
      </c>
      <c r="H74" s="335" t="b">
        <f t="shared" si="5"/>
        <v>1</v>
      </c>
      <c r="I74" s="335" t="b">
        <f t="shared" si="1"/>
        <v>1</v>
      </c>
      <c r="J74" s="335" t="b">
        <f t="shared" si="0"/>
        <v>1</v>
      </c>
      <c r="K74" s="335">
        <f t="shared" si="2"/>
        <v>0</v>
      </c>
      <c r="L74" s="335">
        <f t="shared" si="3"/>
        <v>0</v>
      </c>
    </row>
    <row r="75" spans="1:12" ht="15.75" x14ac:dyDescent="0.25">
      <c r="A75" s="320"/>
      <c r="B75" s="93">
        <v>56</v>
      </c>
      <c r="C75" s="166"/>
      <c r="D75" s="163"/>
      <c r="E75" s="163"/>
      <c r="F75" s="11"/>
      <c r="G75" s="335" t="b">
        <f t="shared" si="4"/>
        <v>1</v>
      </c>
      <c r="H75" s="335" t="b">
        <f t="shared" si="5"/>
        <v>1</v>
      </c>
      <c r="I75" s="335" t="b">
        <f t="shared" si="1"/>
        <v>1</v>
      </c>
      <c r="J75" s="335" t="b">
        <f t="shared" si="0"/>
        <v>1</v>
      </c>
      <c r="K75" s="335">
        <f t="shared" si="2"/>
        <v>0</v>
      </c>
      <c r="L75" s="335">
        <f t="shared" si="3"/>
        <v>0</v>
      </c>
    </row>
    <row r="76" spans="1:12" ht="15.75" x14ac:dyDescent="0.25">
      <c r="A76" s="320"/>
      <c r="B76" s="93">
        <v>57</v>
      </c>
      <c r="C76" s="166"/>
      <c r="D76" s="163"/>
      <c r="E76" s="163"/>
      <c r="F76" s="11"/>
      <c r="G76" s="335" t="b">
        <f t="shared" si="4"/>
        <v>1</v>
      </c>
      <c r="H76" s="335" t="b">
        <f t="shared" si="5"/>
        <v>1</v>
      </c>
      <c r="I76" s="335" t="b">
        <f t="shared" si="1"/>
        <v>1</v>
      </c>
      <c r="J76" s="335" t="b">
        <f t="shared" si="0"/>
        <v>1</v>
      </c>
      <c r="K76" s="335">
        <f t="shared" si="2"/>
        <v>0</v>
      </c>
      <c r="L76" s="335">
        <f t="shared" si="3"/>
        <v>0</v>
      </c>
    </row>
    <row r="77" spans="1:12" ht="15.75" x14ac:dyDescent="0.25">
      <c r="A77" s="320"/>
      <c r="B77" s="93">
        <v>58</v>
      </c>
      <c r="C77" s="166"/>
      <c r="D77" s="163"/>
      <c r="E77" s="163"/>
      <c r="F77" s="11"/>
      <c r="G77" s="335" t="b">
        <f t="shared" si="4"/>
        <v>1</v>
      </c>
      <c r="H77" s="335" t="b">
        <f t="shared" si="5"/>
        <v>1</v>
      </c>
      <c r="I77" s="335" t="b">
        <f t="shared" si="1"/>
        <v>1</v>
      </c>
      <c r="J77" s="335" t="b">
        <f t="shared" si="0"/>
        <v>1</v>
      </c>
      <c r="K77" s="335">
        <f t="shared" si="2"/>
        <v>0</v>
      </c>
      <c r="L77" s="335">
        <f t="shared" si="3"/>
        <v>0</v>
      </c>
    </row>
    <row r="78" spans="1:12" ht="15.75" x14ac:dyDescent="0.25">
      <c r="A78" s="320"/>
      <c r="B78" s="93">
        <v>59</v>
      </c>
      <c r="C78" s="166"/>
      <c r="D78" s="163"/>
      <c r="E78" s="163"/>
      <c r="F78" s="11"/>
      <c r="G78" s="335" t="b">
        <f t="shared" si="4"/>
        <v>1</v>
      </c>
      <c r="H78" s="335" t="b">
        <f t="shared" si="5"/>
        <v>1</v>
      </c>
      <c r="I78" s="335" t="b">
        <f t="shared" si="1"/>
        <v>1</v>
      </c>
      <c r="J78" s="335" t="b">
        <f t="shared" si="0"/>
        <v>1</v>
      </c>
      <c r="K78" s="335">
        <f t="shared" si="2"/>
        <v>0</v>
      </c>
      <c r="L78" s="335">
        <f t="shared" si="3"/>
        <v>0</v>
      </c>
    </row>
    <row r="79" spans="1:12" ht="15.75" x14ac:dyDescent="0.25">
      <c r="A79" s="320"/>
      <c r="B79" s="93">
        <v>60</v>
      </c>
      <c r="C79" s="166"/>
      <c r="D79" s="163"/>
      <c r="E79" s="163"/>
      <c r="F79" s="11"/>
      <c r="G79" s="335" t="b">
        <f t="shared" si="4"/>
        <v>1</v>
      </c>
      <c r="H79" s="335" t="b">
        <f t="shared" si="5"/>
        <v>1</v>
      </c>
      <c r="I79" s="335" t="b">
        <f t="shared" si="1"/>
        <v>1</v>
      </c>
      <c r="J79" s="335" t="b">
        <f t="shared" si="0"/>
        <v>1</v>
      </c>
      <c r="K79" s="335">
        <f t="shared" si="2"/>
        <v>0</v>
      </c>
      <c r="L79" s="335">
        <f t="shared" si="3"/>
        <v>0</v>
      </c>
    </row>
    <row r="80" spans="1:12" ht="15.75" x14ac:dyDescent="0.25">
      <c r="A80" s="320"/>
      <c r="B80" s="93">
        <v>61</v>
      </c>
      <c r="C80" s="166"/>
      <c r="D80" s="163"/>
      <c r="E80" s="163"/>
      <c r="F80" s="11"/>
      <c r="G80" s="335" t="b">
        <f t="shared" si="4"/>
        <v>1</v>
      </c>
      <c r="H80" s="335" t="b">
        <f t="shared" si="5"/>
        <v>1</v>
      </c>
      <c r="I80" s="335" t="b">
        <f t="shared" si="1"/>
        <v>1</v>
      </c>
      <c r="J80" s="335" t="b">
        <f t="shared" si="0"/>
        <v>1</v>
      </c>
      <c r="K80" s="335">
        <f t="shared" si="2"/>
        <v>0</v>
      </c>
      <c r="L80" s="335">
        <f t="shared" si="3"/>
        <v>0</v>
      </c>
    </row>
    <row r="81" spans="1:12" ht="15.75" x14ac:dyDescent="0.25">
      <c r="A81" s="320"/>
      <c r="B81" s="93">
        <v>62</v>
      </c>
      <c r="C81" s="166"/>
      <c r="D81" s="163"/>
      <c r="E81" s="163"/>
      <c r="F81" s="11"/>
      <c r="G81" s="335" t="b">
        <f t="shared" si="4"/>
        <v>1</v>
      </c>
      <c r="H81" s="335" t="b">
        <f t="shared" si="5"/>
        <v>1</v>
      </c>
      <c r="I81" s="335" t="b">
        <f t="shared" si="1"/>
        <v>1</v>
      </c>
      <c r="J81" s="335" t="b">
        <f t="shared" si="0"/>
        <v>1</v>
      </c>
      <c r="K81" s="335">
        <f t="shared" si="2"/>
        <v>0</v>
      </c>
      <c r="L81" s="335">
        <f t="shared" si="3"/>
        <v>0</v>
      </c>
    </row>
    <row r="82" spans="1:12" ht="15.75" x14ac:dyDescent="0.25">
      <c r="A82" s="320"/>
      <c r="B82" s="93">
        <v>63</v>
      </c>
      <c r="C82" s="166"/>
      <c r="D82" s="163"/>
      <c r="E82" s="163"/>
      <c r="F82" s="11"/>
      <c r="G82" s="335" t="b">
        <f t="shared" si="4"/>
        <v>1</v>
      </c>
      <c r="H82" s="335" t="b">
        <f t="shared" si="5"/>
        <v>1</v>
      </c>
      <c r="I82" s="335" t="b">
        <f t="shared" si="1"/>
        <v>1</v>
      </c>
      <c r="J82" s="335" t="b">
        <f t="shared" si="0"/>
        <v>1</v>
      </c>
      <c r="K82" s="335">
        <f t="shared" si="2"/>
        <v>0</v>
      </c>
      <c r="L82" s="335">
        <f t="shared" si="3"/>
        <v>0</v>
      </c>
    </row>
    <row r="83" spans="1:12" ht="15.75" x14ac:dyDescent="0.25">
      <c r="A83" s="320"/>
      <c r="B83" s="93">
        <v>64</v>
      </c>
      <c r="C83" s="166"/>
      <c r="D83" s="163"/>
      <c r="E83" s="163"/>
      <c r="F83" s="11"/>
      <c r="G83" s="335" t="b">
        <f t="shared" si="4"/>
        <v>1</v>
      </c>
      <c r="H83" s="335" t="b">
        <f t="shared" si="5"/>
        <v>1</v>
      </c>
      <c r="I83" s="335" t="b">
        <f t="shared" si="1"/>
        <v>1</v>
      </c>
      <c r="J83" s="335" t="b">
        <f t="shared" si="0"/>
        <v>1</v>
      </c>
      <c r="K83" s="335">
        <f t="shared" si="2"/>
        <v>0</v>
      </c>
      <c r="L83" s="335">
        <f t="shared" si="3"/>
        <v>0</v>
      </c>
    </row>
    <row r="84" spans="1:12" ht="15.75" x14ac:dyDescent="0.25">
      <c r="A84" s="320"/>
      <c r="B84" s="93">
        <v>65</v>
      </c>
      <c r="C84" s="166"/>
      <c r="D84" s="163"/>
      <c r="E84" s="163"/>
      <c r="F84" s="11"/>
      <c r="G84" s="335" t="b">
        <f t="shared" si="4"/>
        <v>1</v>
      </c>
      <c r="H84" s="335" t="b">
        <f t="shared" si="5"/>
        <v>1</v>
      </c>
      <c r="I84" s="335" t="b">
        <f t="shared" si="1"/>
        <v>1</v>
      </c>
      <c r="J84" s="335" t="b">
        <f t="shared" ref="J84:J147" si="6">IF(C84="",TRUE,(IF(ISNUMBER(MATCH(C84,countries,0)),TRUE,FALSE)))</f>
        <v>1</v>
      </c>
      <c r="K84" s="335">
        <f t="shared" si="2"/>
        <v>0</v>
      </c>
      <c r="L84" s="335">
        <f t="shared" si="3"/>
        <v>0</v>
      </c>
    </row>
    <row r="85" spans="1:12" ht="15.75" x14ac:dyDescent="0.25">
      <c r="A85" s="320"/>
      <c r="B85" s="93">
        <v>66</v>
      </c>
      <c r="C85" s="166"/>
      <c r="D85" s="163"/>
      <c r="E85" s="163"/>
      <c r="F85" s="11"/>
      <c r="G85" s="335" t="b">
        <f t="shared" si="4"/>
        <v>1</v>
      </c>
      <c r="H85" s="335" t="b">
        <f t="shared" si="5"/>
        <v>1</v>
      </c>
      <c r="I85" s="335" t="b">
        <f t="shared" ref="I85:I148" si="7">IF(AND(C85&lt;&gt;"N/A",ISBLANK(C85)=FALSE,D85=0,E85=0),FALSE,TRUE)</f>
        <v>1</v>
      </c>
      <c r="J85" s="335" t="b">
        <f t="shared" si="6"/>
        <v>1</v>
      </c>
      <c r="K85" s="335">
        <f t="shared" ref="K85:K148" si="8">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D85,0)</f>
        <v>0</v>
      </c>
      <c r="L85" s="335">
        <f t="shared" ref="L85:L148" si="9">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E85,0)</f>
        <v>0</v>
      </c>
    </row>
    <row r="86" spans="1:12" ht="15.75" x14ac:dyDescent="0.25">
      <c r="A86" s="320"/>
      <c r="B86" s="93">
        <v>67</v>
      </c>
      <c r="C86" s="166"/>
      <c r="D86" s="163"/>
      <c r="E86" s="163"/>
      <c r="F86" s="11"/>
      <c r="G86" s="335" t="b">
        <f t="shared" ref="G86:G149" si="10">IF(ISBLANK(C86),TRUE,IF(OR(ISBLANK(D86),ISBLANK(E86)),FALSE,TRUE))</f>
        <v>1</v>
      </c>
      <c r="H86" s="335" t="b">
        <f t="shared" ref="H86:H149" si="11">IF(OR(AND(C86="N/A",D86=0,E86=0),AND(ISBLANK(C86),ISBLANK(D86),ISBLANK(E86)),AND(C86&lt;&gt;"N/A",ISBLANK(C86)=FALSE,ISBLANK(D86)=FALSE,ISBLANK(E86)=FALSE)),TRUE,FALSE)</f>
        <v>1</v>
      </c>
      <c r="I86" s="335" t="b">
        <f t="shared" si="7"/>
        <v>1</v>
      </c>
      <c r="J86" s="335" t="b">
        <f t="shared" si="6"/>
        <v>1</v>
      </c>
      <c r="K86" s="335">
        <f t="shared" si="8"/>
        <v>0</v>
      </c>
      <c r="L86" s="335">
        <f t="shared" si="9"/>
        <v>0</v>
      </c>
    </row>
    <row r="87" spans="1:12" ht="15.75" x14ac:dyDescent="0.25">
      <c r="A87" s="320"/>
      <c r="B87" s="93">
        <v>68</v>
      </c>
      <c r="C87" s="166"/>
      <c r="D87" s="163"/>
      <c r="E87" s="163"/>
      <c r="F87" s="11"/>
      <c r="G87" s="335" t="b">
        <f t="shared" si="10"/>
        <v>1</v>
      </c>
      <c r="H87" s="335" t="b">
        <f t="shared" si="11"/>
        <v>1</v>
      </c>
      <c r="I87" s="335" t="b">
        <f t="shared" si="7"/>
        <v>1</v>
      </c>
      <c r="J87" s="335" t="b">
        <f t="shared" si="6"/>
        <v>1</v>
      </c>
      <c r="K87" s="335">
        <f t="shared" si="8"/>
        <v>0</v>
      </c>
      <c r="L87" s="335">
        <f t="shared" si="9"/>
        <v>0</v>
      </c>
    </row>
    <row r="88" spans="1:12" ht="15.75" x14ac:dyDescent="0.25">
      <c r="A88" s="320"/>
      <c r="B88" s="93">
        <v>69</v>
      </c>
      <c r="C88" s="166"/>
      <c r="D88" s="163"/>
      <c r="E88" s="163"/>
      <c r="F88" s="11"/>
      <c r="G88" s="335" t="b">
        <f t="shared" si="10"/>
        <v>1</v>
      </c>
      <c r="H88" s="335" t="b">
        <f t="shared" si="11"/>
        <v>1</v>
      </c>
      <c r="I88" s="335" t="b">
        <f t="shared" si="7"/>
        <v>1</v>
      </c>
      <c r="J88" s="335" t="b">
        <f t="shared" si="6"/>
        <v>1</v>
      </c>
      <c r="K88" s="335">
        <f t="shared" si="8"/>
        <v>0</v>
      </c>
      <c r="L88" s="335">
        <f t="shared" si="9"/>
        <v>0</v>
      </c>
    </row>
    <row r="89" spans="1:12" ht="15.75" x14ac:dyDescent="0.25">
      <c r="A89" s="320"/>
      <c r="B89" s="93">
        <v>70</v>
      </c>
      <c r="C89" s="166"/>
      <c r="D89" s="163"/>
      <c r="E89" s="163"/>
      <c r="F89" s="11"/>
      <c r="G89" s="335" t="b">
        <f t="shared" si="10"/>
        <v>1</v>
      </c>
      <c r="H89" s="335" t="b">
        <f t="shared" si="11"/>
        <v>1</v>
      </c>
      <c r="I89" s="335" t="b">
        <f t="shared" si="7"/>
        <v>1</v>
      </c>
      <c r="J89" s="335" t="b">
        <f t="shared" si="6"/>
        <v>1</v>
      </c>
      <c r="K89" s="335">
        <f t="shared" si="8"/>
        <v>0</v>
      </c>
      <c r="L89" s="335">
        <f t="shared" si="9"/>
        <v>0</v>
      </c>
    </row>
    <row r="90" spans="1:12" ht="15.75" x14ac:dyDescent="0.25">
      <c r="A90" s="320"/>
      <c r="B90" s="93">
        <v>71</v>
      </c>
      <c r="C90" s="166"/>
      <c r="D90" s="163"/>
      <c r="E90" s="163"/>
      <c r="F90" s="11"/>
      <c r="G90" s="335" t="b">
        <f t="shared" si="10"/>
        <v>1</v>
      </c>
      <c r="H90" s="335" t="b">
        <f t="shared" si="11"/>
        <v>1</v>
      </c>
      <c r="I90" s="335" t="b">
        <f t="shared" si="7"/>
        <v>1</v>
      </c>
      <c r="J90" s="335" t="b">
        <f t="shared" si="6"/>
        <v>1</v>
      </c>
      <c r="K90" s="335">
        <f t="shared" si="8"/>
        <v>0</v>
      </c>
      <c r="L90" s="335">
        <f t="shared" si="9"/>
        <v>0</v>
      </c>
    </row>
    <row r="91" spans="1:12" ht="15.75" x14ac:dyDescent="0.25">
      <c r="A91" s="320"/>
      <c r="B91" s="93">
        <v>72</v>
      </c>
      <c r="C91" s="166"/>
      <c r="D91" s="163"/>
      <c r="E91" s="163"/>
      <c r="F91" s="11"/>
      <c r="G91" s="335" t="b">
        <f t="shared" si="10"/>
        <v>1</v>
      </c>
      <c r="H91" s="335" t="b">
        <f t="shared" si="11"/>
        <v>1</v>
      </c>
      <c r="I91" s="335" t="b">
        <f t="shared" si="7"/>
        <v>1</v>
      </c>
      <c r="J91" s="335" t="b">
        <f t="shared" si="6"/>
        <v>1</v>
      </c>
      <c r="K91" s="335">
        <f t="shared" si="8"/>
        <v>0</v>
      </c>
      <c r="L91" s="335">
        <f t="shared" si="9"/>
        <v>0</v>
      </c>
    </row>
    <row r="92" spans="1:12" ht="15.75" x14ac:dyDescent="0.25">
      <c r="A92" s="320"/>
      <c r="B92" s="93">
        <v>73</v>
      </c>
      <c r="C92" s="166"/>
      <c r="D92" s="163"/>
      <c r="E92" s="163"/>
      <c r="F92" s="11"/>
      <c r="G92" s="335" t="b">
        <f t="shared" si="10"/>
        <v>1</v>
      </c>
      <c r="H92" s="335" t="b">
        <f t="shared" si="11"/>
        <v>1</v>
      </c>
      <c r="I92" s="335" t="b">
        <f t="shared" si="7"/>
        <v>1</v>
      </c>
      <c r="J92" s="335" t="b">
        <f t="shared" si="6"/>
        <v>1</v>
      </c>
      <c r="K92" s="335">
        <f t="shared" si="8"/>
        <v>0</v>
      </c>
      <c r="L92" s="335">
        <f t="shared" si="9"/>
        <v>0</v>
      </c>
    </row>
    <row r="93" spans="1:12" ht="15.75" x14ac:dyDescent="0.25">
      <c r="A93" s="320"/>
      <c r="B93" s="93">
        <v>74</v>
      </c>
      <c r="C93" s="166"/>
      <c r="D93" s="163"/>
      <c r="E93" s="163"/>
      <c r="F93" s="11"/>
      <c r="G93" s="335" t="b">
        <f t="shared" si="10"/>
        <v>1</v>
      </c>
      <c r="H93" s="335" t="b">
        <f t="shared" si="11"/>
        <v>1</v>
      </c>
      <c r="I93" s="335" t="b">
        <f t="shared" si="7"/>
        <v>1</v>
      </c>
      <c r="J93" s="335" t="b">
        <f t="shared" si="6"/>
        <v>1</v>
      </c>
      <c r="K93" s="335">
        <f t="shared" si="8"/>
        <v>0</v>
      </c>
      <c r="L93" s="335">
        <f t="shared" si="9"/>
        <v>0</v>
      </c>
    </row>
    <row r="94" spans="1:12" ht="15.75" x14ac:dyDescent="0.25">
      <c r="A94" s="320"/>
      <c r="B94" s="93">
        <v>75</v>
      </c>
      <c r="C94" s="166"/>
      <c r="D94" s="163"/>
      <c r="E94" s="163"/>
      <c r="F94" s="11"/>
      <c r="G94" s="335" t="b">
        <f t="shared" si="10"/>
        <v>1</v>
      </c>
      <c r="H94" s="335" t="b">
        <f t="shared" si="11"/>
        <v>1</v>
      </c>
      <c r="I94" s="335" t="b">
        <f t="shared" si="7"/>
        <v>1</v>
      </c>
      <c r="J94" s="335" t="b">
        <f t="shared" si="6"/>
        <v>1</v>
      </c>
      <c r="K94" s="335">
        <f t="shared" si="8"/>
        <v>0</v>
      </c>
      <c r="L94" s="335">
        <f t="shared" si="9"/>
        <v>0</v>
      </c>
    </row>
    <row r="95" spans="1:12" ht="15.75" x14ac:dyDescent="0.25">
      <c r="A95" s="320"/>
      <c r="B95" s="93">
        <v>76</v>
      </c>
      <c r="C95" s="166"/>
      <c r="D95" s="163"/>
      <c r="E95" s="163"/>
      <c r="F95" s="11"/>
      <c r="G95" s="335" t="b">
        <f t="shared" si="10"/>
        <v>1</v>
      </c>
      <c r="H95" s="335" t="b">
        <f t="shared" si="11"/>
        <v>1</v>
      </c>
      <c r="I95" s="335" t="b">
        <f t="shared" si="7"/>
        <v>1</v>
      </c>
      <c r="J95" s="335" t="b">
        <f t="shared" si="6"/>
        <v>1</v>
      </c>
      <c r="K95" s="335">
        <f t="shared" si="8"/>
        <v>0</v>
      </c>
      <c r="L95" s="335">
        <f t="shared" si="9"/>
        <v>0</v>
      </c>
    </row>
    <row r="96" spans="1:12" ht="15.75" x14ac:dyDescent="0.25">
      <c r="A96" s="320"/>
      <c r="B96" s="93">
        <v>77</v>
      </c>
      <c r="C96" s="166"/>
      <c r="D96" s="163"/>
      <c r="E96" s="163"/>
      <c r="F96" s="11"/>
      <c r="G96" s="335" t="b">
        <f t="shared" si="10"/>
        <v>1</v>
      </c>
      <c r="H96" s="335" t="b">
        <f t="shared" si="11"/>
        <v>1</v>
      </c>
      <c r="I96" s="335" t="b">
        <f t="shared" si="7"/>
        <v>1</v>
      </c>
      <c r="J96" s="335" t="b">
        <f t="shared" si="6"/>
        <v>1</v>
      </c>
      <c r="K96" s="335">
        <f t="shared" si="8"/>
        <v>0</v>
      </c>
      <c r="L96" s="335">
        <f t="shared" si="9"/>
        <v>0</v>
      </c>
    </row>
    <row r="97" spans="1:12" ht="15.75" x14ac:dyDescent="0.25">
      <c r="A97" s="320"/>
      <c r="B97" s="93">
        <v>78</v>
      </c>
      <c r="C97" s="166"/>
      <c r="D97" s="163"/>
      <c r="E97" s="163"/>
      <c r="F97" s="11"/>
      <c r="G97" s="335" t="b">
        <f t="shared" si="10"/>
        <v>1</v>
      </c>
      <c r="H97" s="335" t="b">
        <f t="shared" si="11"/>
        <v>1</v>
      </c>
      <c r="I97" s="335" t="b">
        <f t="shared" si="7"/>
        <v>1</v>
      </c>
      <c r="J97" s="335" t="b">
        <f t="shared" si="6"/>
        <v>1</v>
      </c>
      <c r="K97" s="335">
        <f t="shared" si="8"/>
        <v>0</v>
      </c>
      <c r="L97" s="335">
        <f t="shared" si="9"/>
        <v>0</v>
      </c>
    </row>
    <row r="98" spans="1:12" ht="15.75" x14ac:dyDescent="0.25">
      <c r="A98" s="320"/>
      <c r="B98" s="93">
        <v>79</v>
      </c>
      <c r="C98" s="166"/>
      <c r="D98" s="163"/>
      <c r="E98" s="163"/>
      <c r="F98" s="11"/>
      <c r="G98" s="335" t="b">
        <f t="shared" si="10"/>
        <v>1</v>
      </c>
      <c r="H98" s="335" t="b">
        <f t="shared" si="11"/>
        <v>1</v>
      </c>
      <c r="I98" s="335" t="b">
        <f t="shared" si="7"/>
        <v>1</v>
      </c>
      <c r="J98" s="335" t="b">
        <f t="shared" si="6"/>
        <v>1</v>
      </c>
      <c r="K98" s="335">
        <f t="shared" si="8"/>
        <v>0</v>
      </c>
      <c r="L98" s="335">
        <f t="shared" si="9"/>
        <v>0</v>
      </c>
    </row>
    <row r="99" spans="1:12" ht="15.75" x14ac:dyDescent="0.25">
      <c r="A99" s="320"/>
      <c r="B99" s="93">
        <v>80</v>
      </c>
      <c r="C99" s="166"/>
      <c r="D99" s="163"/>
      <c r="E99" s="163"/>
      <c r="F99" s="11"/>
      <c r="G99" s="335" t="b">
        <f t="shared" si="10"/>
        <v>1</v>
      </c>
      <c r="H99" s="335" t="b">
        <f t="shared" si="11"/>
        <v>1</v>
      </c>
      <c r="I99" s="335" t="b">
        <f t="shared" si="7"/>
        <v>1</v>
      </c>
      <c r="J99" s="335" t="b">
        <f t="shared" si="6"/>
        <v>1</v>
      </c>
      <c r="K99" s="335">
        <f t="shared" si="8"/>
        <v>0</v>
      </c>
      <c r="L99" s="335">
        <f t="shared" si="9"/>
        <v>0</v>
      </c>
    </row>
    <row r="100" spans="1:12" ht="15.75" x14ac:dyDescent="0.25">
      <c r="A100" s="320"/>
      <c r="B100" s="93">
        <v>81</v>
      </c>
      <c r="C100" s="166"/>
      <c r="D100" s="163"/>
      <c r="E100" s="163"/>
      <c r="F100" s="11"/>
      <c r="G100" s="335" t="b">
        <f t="shared" si="10"/>
        <v>1</v>
      </c>
      <c r="H100" s="335" t="b">
        <f t="shared" si="11"/>
        <v>1</v>
      </c>
      <c r="I100" s="335" t="b">
        <f t="shared" si="7"/>
        <v>1</v>
      </c>
      <c r="J100" s="335" t="b">
        <f t="shared" si="6"/>
        <v>1</v>
      </c>
      <c r="K100" s="335">
        <f t="shared" si="8"/>
        <v>0</v>
      </c>
      <c r="L100" s="335">
        <f t="shared" si="9"/>
        <v>0</v>
      </c>
    </row>
    <row r="101" spans="1:12" ht="15.75" x14ac:dyDescent="0.25">
      <c r="A101" s="320"/>
      <c r="B101" s="93">
        <v>82</v>
      </c>
      <c r="C101" s="166"/>
      <c r="D101" s="163"/>
      <c r="E101" s="163"/>
      <c r="F101" s="11"/>
      <c r="G101" s="335" t="b">
        <f t="shared" si="10"/>
        <v>1</v>
      </c>
      <c r="H101" s="335" t="b">
        <f t="shared" si="11"/>
        <v>1</v>
      </c>
      <c r="I101" s="335" t="b">
        <f t="shared" si="7"/>
        <v>1</v>
      </c>
      <c r="J101" s="335" t="b">
        <f t="shared" si="6"/>
        <v>1</v>
      </c>
      <c r="K101" s="335">
        <f t="shared" si="8"/>
        <v>0</v>
      </c>
      <c r="L101" s="335">
        <f t="shared" si="9"/>
        <v>0</v>
      </c>
    </row>
    <row r="102" spans="1:12" ht="15.75" x14ac:dyDescent="0.25">
      <c r="A102" s="320"/>
      <c r="B102" s="93">
        <v>83</v>
      </c>
      <c r="C102" s="166"/>
      <c r="D102" s="163"/>
      <c r="E102" s="163"/>
      <c r="F102" s="11"/>
      <c r="G102" s="335" t="b">
        <f t="shared" si="10"/>
        <v>1</v>
      </c>
      <c r="H102" s="335" t="b">
        <f t="shared" si="11"/>
        <v>1</v>
      </c>
      <c r="I102" s="335" t="b">
        <f t="shared" si="7"/>
        <v>1</v>
      </c>
      <c r="J102" s="335" t="b">
        <f t="shared" si="6"/>
        <v>1</v>
      </c>
      <c r="K102" s="335">
        <f t="shared" si="8"/>
        <v>0</v>
      </c>
      <c r="L102" s="335">
        <f t="shared" si="9"/>
        <v>0</v>
      </c>
    </row>
    <row r="103" spans="1:12" ht="15.75" x14ac:dyDescent="0.25">
      <c r="A103" s="320"/>
      <c r="B103" s="93">
        <v>84</v>
      </c>
      <c r="C103" s="166"/>
      <c r="D103" s="163"/>
      <c r="E103" s="163"/>
      <c r="F103" s="11"/>
      <c r="G103" s="335" t="b">
        <f t="shared" si="10"/>
        <v>1</v>
      </c>
      <c r="H103" s="335" t="b">
        <f t="shared" si="11"/>
        <v>1</v>
      </c>
      <c r="I103" s="335" t="b">
        <f t="shared" si="7"/>
        <v>1</v>
      </c>
      <c r="J103" s="335" t="b">
        <f t="shared" si="6"/>
        <v>1</v>
      </c>
      <c r="K103" s="335">
        <f t="shared" si="8"/>
        <v>0</v>
      </c>
      <c r="L103" s="335">
        <f t="shared" si="9"/>
        <v>0</v>
      </c>
    </row>
    <row r="104" spans="1:12" ht="15.75" x14ac:dyDescent="0.25">
      <c r="A104" s="320"/>
      <c r="B104" s="93">
        <v>85</v>
      </c>
      <c r="C104" s="166"/>
      <c r="D104" s="163"/>
      <c r="E104" s="163"/>
      <c r="F104" s="11"/>
      <c r="G104" s="335" t="b">
        <f t="shared" si="10"/>
        <v>1</v>
      </c>
      <c r="H104" s="335" t="b">
        <f t="shared" si="11"/>
        <v>1</v>
      </c>
      <c r="I104" s="335" t="b">
        <f t="shared" si="7"/>
        <v>1</v>
      </c>
      <c r="J104" s="335" t="b">
        <f t="shared" si="6"/>
        <v>1</v>
      </c>
      <c r="K104" s="335">
        <f t="shared" si="8"/>
        <v>0</v>
      </c>
      <c r="L104" s="335">
        <f t="shared" si="9"/>
        <v>0</v>
      </c>
    </row>
    <row r="105" spans="1:12" ht="15.75" x14ac:dyDescent="0.25">
      <c r="A105" s="320"/>
      <c r="B105" s="93">
        <v>86</v>
      </c>
      <c r="C105" s="166"/>
      <c r="D105" s="163"/>
      <c r="E105" s="163"/>
      <c r="F105" s="11"/>
      <c r="G105" s="335" t="b">
        <f t="shared" si="10"/>
        <v>1</v>
      </c>
      <c r="H105" s="335" t="b">
        <f t="shared" si="11"/>
        <v>1</v>
      </c>
      <c r="I105" s="335" t="b">
        <f t="shared" si="7"/>
        <v>1</v>
      </c>
      <c r="J105" s="335" t="b">
        <f t="shared" si="6"/>
        <v>1</v>
      </c>
      <c r="K105" s="335">
        <f t="shared" si="8"/>
        <v>0</v>
      </c>
      <c r="L105" s="335">
        <f t="shared" si="9"/>
        <v>0</v>
      </c>
    </row>
    <row r="106" spans="1:12" ht="15.75" x14ac:dyDescent="0.25">
      <c r="A106" s="320"/>
      <c r="B106" s="93">
        <v>87</v>
      </c>
      <c r="C106" s="166"/>
      <c r="D106" s="163"/>
      <c r="E106" s="163"/>
      <c r="F106" s="11"/>
      <c r="G106" s="335" t="b">
        <f t="shared" si="10"/>
        <v>1</v>
      </c>
      <c r="H106" s="335" t="b">
        <f t="shared" si="11"/>
        <v>1</v>
      </c>
      <c r="I106" s="335" t="b">
        <f t="shared" si="7"/>
        <v>1</v>
      </c>
      <c r="J106" s="335" t="b">
        <f t="shared" si="6"/>
        <v>1</v>
      </c>
      <c r="K106" s="335">
        <f t="shared" si="8"/>
        <v>0</v>
      </c>
      <c r="L106" s="335">
        <f t="shared" si="9"/>
        <v>0</v>
      </c>
    </row>
    <row r="107" spans="1:12" ht="15.75" x14ac:dyDescent="0.25">
      <c r="A107" s="320"/>
      <c r="B107" s="93">
        <v>88</v>
      </c>
      <c r="C107" s="166"/>
      <c r="D107" s="163"/>
      <c r="E107" s="163"/>
      <c r="F107" s="11"/>
      <c r="G107" s="335" t="b">
        <f t="shared" si="10"/>
        <v>1</v>
      </c>
      <c r="H107" s="335" t="b">
        <f t="shared" si="11"/>
        <v>1</v>
      </c>
      <c r="I107" s="335" t="b">
        <f t="shared" si="7"/>
        <v>1</v>
      </c>
      <c r="J107" s="335" t="b">
        <f t="shared" si="6"/>
        <v>1</v>
      </c>
      <c r="K107" s="335">
        <f t="shared" si="8"/>
        <v>0</v>
      </c>
      <c r="L107" s="335">
        <f t="shared" si="9"/>
        <v>0</v>
      </c>
    </row>
    <row r="108" spans="1:12" ht="15.75" x14ac:dyDescent="0.25">
      <c r="A108" s="320"/>
      <c r="B108" s="93">
        <v>89</v>
      </c>
      <c r="C108" s="166"/>
      <c r="D108" s="163"/>
      <c r="E108" s="163"/>
      <c r="F108" s="11"/>
      <c r="G108" s="335" t="b">
        <f t="shared" si="10"/>
        <v>1</v>
      </c>
      <c r="H108" s="335" t="b">
        <f t="shared" si="11"/>
        <v>1</v>
      </c>
      <c r="I108" s="335" t="b">
        <f t="shared" si="7"/>
        <v>1</v>
      </c>
      <c r="J108" s="335" t="b">
        <f t="shared" si="6"/>
        <v>1</v>
      </c>
      <c r="K108" s="335">
        <f t="shared" si="8"/>
        <v>0</v>
      </c>
      <c r="L108" s="335">
        <f t="shared" si="9"/>
        <v>0</v>
      </c>
    </row>
    <row r="109" spans="1:12" ht="15.75" x14ac:dyDescent="0.25">
      <c r="A109" s="320"/>
      <c r="B109" s="93">
        <v>90</v>
      </c>
      <c r="C109" s="166"/>
      <c r="D109" s="163"/>
      <c r="E109" s="163"/>
      <c r="F109" s="11"/>
      <c r="G109" s="335" t="b">
        <f t="shared" si="10"/>
        <v>1</v>
      </c>
      <c r="H109" s="335" t="b">
        <f t="shared" si="11"/>
        <v>1</v>
      </c>
      <c r="I109" s="335" t="b">
        <f t="shared" si="7"/>
        <v>1</v>
      </c>
      <c r="J109" s="335" t="b">
        <f t="shared" si="6"/>
        <v>1</v>
      </c>
      <c r="K109" s="335">
        <f t="shared" si="8"/>
        <v>0</v>
      </c>
      <c r="L109" s="335">
        <f t="shared" si="9"/>
        <v>0</v>
      </c>
    </row>
    <row r="110" spans="1:12" ht="15.75" x14ac:dyDescent="0.25">
      <c r="A110" s="320"/>
      <c r="B110" s="93">
        <v>91</v>
      </c>
      <c r="C110" s="166"/>
      <c r="D110" s="163"/>
      <c r="E110" s="163"/>
      <c r="F110" s="11"/>
      <c r="G110" s="335" t="b">
        <f t="shared" si="10"/>
        <v>1</v>
      </c>
      <c r="H110" s="335" t="b">
        <f t="shared" si="11"/>
        <v>1</v>
      </c>
      <c r="I110" s="335" t="b">
        <f t="shared" si="7"/>
        <v>1</v>
      </c>
      <c r="J110" s="335" t="b">
        <f t="shared" si="6"/>
        <v>1</v>
      </c>
      <c r="K110" s="335">
        <f t="shared" si="8"/>
        <v>0</v>
      </c>
      <c r="L110" s="335">
        <f t="shared" si="9"/>
        <v>0</v>
      </c>
    </row>
    <row r="111" spans="1:12" ht="15.75" x14ac:dyDescent="0.25">
      <c r="A111" s="320"/>
      <c r="B111" s="93">
        <v>92</v>
      </c>
      <c r="C111" s="166"/>
      <c r="D111" s="163"/>
      <c r="E111" s="163"/>
      <c r="F111" s="11"/>
      <c r="G111" s="335" t="b">
        <f t="shared" si="10"/>
        <v>1</v>
      </c>
      <c r="H111" s="335" t="b">
        <f t="shared" si="11"/>
        <v>1</v>
      </c>
      <c r="I111" s="335" t="b">
        <f t="shared" si="7"/>
        <v>1</v>
      </c>
      <c r="J111" s="335" t="b">
        <f t="shared" si="6"/>
        <v>1</v>
      </c>
      <c r="K111" s="335">
        <f t="shared" si="8"/>
        <v>0</v>
      </c>
      <c r="L111" s="335">
        <f t="shared" si="9"/>
        <v>0</v>
      </c>
    </row>
    <row r="112" spans="1:12" ht="15.75" x14ac:dyDescent="0.25">
      <c r="A112" s="320"/>
      <c r="B112" s="93">
        <v>93</v>
      </c>
      <c r="C112" s="166"/>
      <c r="D112" s="163"/>
      <c r="E112" s="163"/>
      <c r="F112" s="11"/>
      <c r="G112" s="335" t="b">
        <f t="shared" si="10"/>
        <v>1</v>
      </c>
      <c r="H112" s="335" t="b">
        <f t="shared" si="11"/>
        <v>1</v>
      </c>
      <c r="I112" s="335" t="b">
        <f t="shared" si="7"/>
        <v>1</v>
      </c>
      <c r="J112" s="335" t="b">
        <f t="shared" si="6"/>
        <v>1</v>
      </c>
      <c r="K112" s="335">
        <f t="shared" si="8"/>
        <v>0</v>
      </c>
      <c r="L112" s="335">
        <f t="shared" si="9"/>
        <v>0</v>
      </c>
    </row>
    <row r="113" spans="1:12" ht="15.75" x14ac:dyDescent="0.25">
      <c r="A113" s="320"/>
      <c r="B113" s="93">
        <v>94</v>
      </c>
      <c r="C113" s="166"/>
      <c r="D113" s="163"/>
      <c r="E113" s="163"/>
      <c r="F113" s="11"/>
      <c r="G113" s="335" t="b">
        <f t="shared" si="10"/>
        <v>1</v>
      </c>
      <c r="H113" s="335" t="b">
        <f t="shared" si="11"/>
        <v>1</v>
      </c>
      <c r="I113" s="335" t="b">
        <f t="shared" si="7"/>
        <v>1</v>
      </c>
      <c r="J113" s="335" t="b">
        <f t="shared" si="6"/>
        <v>1</v>
      </c>
      <c r="K113" s="335">
        <f t="shared" si="8"/>
        <v>0</v>
      </c>
      <c r="L113" s="335">
        <f t="shared" si="9"/>
        <v>0</v>
      </c>
    </row>
    <row r="114" spans="1:12" ht="15.75" x14ac:dyDescent="0.25">
      <c r="A114" s="320"/>
      <c r="B114" s="93">
        <v>95</v>
      </c>
      <c r="C114" s="166"/>
      <c r="D114" s="163"/>
      <c r="E114" s="163"/>
      <c r="F114" s="11"/>
      <c r="G114" s="335" t="b">
        <f t="shared" si="10"/>
        <v>1</v>
      </c>
      <c r="H114" s="335" t="b">
        <f t="shared" si="11"/>
        <v>1</v>
      </c>
      <c r="I114" s="335" t="b">
        <f t="shared" si="7"/>
        <v>1</v>
      </c>
      <c r="J114" s="335" t="b">
        <f t="shared" si="6"/>
        <v>1</v>
      </c>
      <c r="K114" s="335">
        <f t="shared" si="8"/>
        <v>0</v>
      </c>
      <c r="L114" s="335">
        <f t="shared" si="9"/>
        <v>0</v>
      </c>
    </row>
    <row r="115" spans="1:12" ht="15.75" x14ac:dyDescent="0.25">
      <c r="A115" s="320"/>
      <c r="B115" s="93">
        <v>96</v>
      </c>
      <c r="C115" s="166"/>
      <c r="D115" s="163"/>
      <c r="E115" s="163"/>
      <c r="F115" s="11"/>
      <c r="G115" s="335" t="b">
        <f t="shared" si="10"/>
        <v>1</v>
      </c>
      <c r="H115" s="335" t="b">
        <f t="shared" si="11"/>
        <v>1</v>
      </c>
      <c r="I115" s="335" t="b">
        <f t="shared" si="7"/>
        <v>1</v>
      </c>
      <c r="J115" s="335" t="b">
        <f t="shared" si="6"/>
        <v>1</v>
      </c>
      <c r="K115" s="335">
        <f t="shared" si="8"/>
        <v>0</v>
      </c>
      <c r="L115" s="335">
        <f t="shared" si="9"/>
        <v>0</v>
      </c>
    </row>
    <row r="116" spans="1:12" ht="15.75" x14ac:dyDescent="0.25">
      <c r="A116" s="320"/>
      <c r="B116" s="93">
        <v>97</v>
      </c>
      <c r="C116" s="166"/>
      <c r="D116" s="163"/>
      <c r="E116" s="163"/>
      <c r="F116" s="11"/>
      <c r="G116" s="335" t="b">
        <f t="shared" si="10"/>
        <v>1</v>
      </c>
      <c r="H116" s="335" t="b">
        <f t="shared" si="11"/>
        <v>1</v>
      </c>
      <c r="I116" s="335" t="b">
        <f t="shared" si="7"/>
        <v>1</v>
      </c>
      <c r="J116" s="335" t="b">
        <f t="shared" si="6"/>
        <v>1</v>
      </c>
      <c r="K116" s="335">
        <f t="shared" si="8"/>
        <v>0</v>
      </c>
      <c r="L116" s="335">
        <f t="shared" si="9"/>
        <v>0</v>
      </c>
    </row>
    <row r="117" spans="1:12" ht="15.75" x14ac:dyDescent="0.25">
      <c r="A117" s="320"/>
      <c r="B117" s="93">
        <v>98</v>
      </c>
      <c r="C117" s="166"/>
      <c r="D117" s="163"/>
      <c r="E117" s="163"/>
      <c r="F117" s="11"/>
      <c r="G117" s="335" t="b">
        <f t="shared" si="10"/>
        <v>1</v>
      </c>
      <c r="H117" s="335" t="b">
        <f t="shared" si="11"/>
        <v>1</v>
      </c>
      <c r="I117" s="335" t="b">
        <f t="shared" si="7"/>
        <v>1</v>
      </c>
      <c r="J117" s="335" t="b">
        <f t="shared" si="6"/>
        <v>1</v>
      </c>
      <c r="K117" s="335">
        <f t="shared" si="8"/>
        <v>0</v>
      </c>
      <c r="L117" s="335">
        <f t="shared" si="9"/>
        <v>0</v>
      </c>
    </row>
    <row r="118" spans="1:12" ht="15.75" x14ac:dyDescent="0.25">
      <c r="A118" s="320"/>
      <c r="B118" s="93">
        <v>99</v>
      </c>
      <c r="C118" s="166"/>
      <c r="D118" s="163"/>
      <c r="E118" s="163"/>
      <c r="F118" s="11"/>
      <c r="G118" s="335" t="b">
        <f t="shared" si="10"/>
        <v>1</v>
      </c>
      <c r="H118" s="335" t="b">
        <f t="shared" si="11"/>
        <v>1</v>
      </c>
      <c r="I118" s="335" t="b">
        <f t="shared" si="7"/>
        <v>1</v>
      </c>
      <c r="J118" s="335" t="b">
        <f t="shared" si="6"/>
        <v>1</v>
      </c>
      <c r="K118" s="335">
        <f t="shared" si="8"/>
        <v>0</v>
      </c>
      <c r="L118" s="335">
        <f t="shared" si="9"/>
        <v>0</v>
      </c>
    </row>
    <row r="119" spans="1:12" ht="15.75" x14ac:dyDescent="0.25">
      <c r="A119" s="320"/>
      <c r="B119" s="93">
        <v>100</v>
      </c>
      <c r="C119" s="166"/>
      <c r="D119" s="163"/>
      <c r="E119" s="163"/>
      <c r="F119" s="11"/>
      <c r="G119" s="335" t="b">
        <f t="shared" si="10"/>
        <v>1</v>
      </c>
      <c r="H119" s="335" t="b">
        <f t="shared" si="11"/>
        <v>1</v>
      </c>
      <c r="I119" s="335" t="b">
        <f t="shared" si="7"/>
        <v>1</v>
      </c>
      <c r="J119" s="335" t="b">
        <f t="shared" si="6"/>
        <v>1</v>
      </c>
      <c r="K119" s="335">
        <f t="shared" si="8"/>
        <v>0</v>
      </c>
      <c r="L119" s="335">
        <f t="shared" si="9"/>
        <v>0</v>
      </c>
    </row>
    <row r="120" spans="1:12" ht="15.75" x14ac:dyDescent="0.25">
      <c r="A120" s="320"/>
      <c r="B120" s="93">
        <v>101</v>
      </c>
      <c r="C120" s="166"/>
      <c r="D120" s="163"/>
      <c r="E120" s="163"/>
      <c r="F120" s="11"/>
      <c r="G120" s="335" t="b">
        <f t="shared" si="10"/>
        <v>1</v>
      </c>
      <c r="H120" s="335" t="b">
        <f t="shared" si="11"/>
        <v>1</v>
      </c>
      <c r="I120" s="335" t="b">
        <f t="shared" si="7"/>
        <v>1</v>
      </c>
      <c r="J120" s="335" t="b">
        <f t="shared" si="6"/>
        <v>1</v>
      </c>
      <c r="K120" s="335">
        <f t="shared" si="8"/>
        <v>0</v>
      </c>
      <c r="L120" s="335">
        <f t="shared" si="9"/>
        <v>0</v>
      </c>
    </row>
    <row r="121" spans="1:12" ht="15.75" x14ac:dyDescent="0.25">
      <c r="A121" s="320"/>
      <c r="B121" s="93">
        <v>102</v>
      </c>
      <c r="C121" s="166"/>
      <c r="D121" s="163"/>
      <c r="E121" s="163"/>
      <c r="F121" s="11"/>
      <c r="G121" s="335" t="b">
        <f t="shared" si="10"/>
        <v>1</v>
      </c>
      <c r="H121" s="335" t="b">
        <f t="shared" si="11"/>
        <v>1</v>
      </c>
      <c r="I121" s="335" t="b">
        <f t="shared" si="7"/>
        <v>1</v>
      </c>
      <c r="J121" s="335" t="b">
        <f t="shared" si="6"/>
        <v>1</v>
      </c>
      <c r="K121" s="335">
        <f t="shared" si="8"/>
        <v>0</v>
      </c>
      <c r="L121" s="335">
        <f t="shared" si="9"/>
        <v>0</v>
      </c>
    </row>
    <row r="122" spans="1:12" ht="15.75" x14ac:dyDescent="0.25">
      <c r="A122" s="320"/>
      <c r="B122" s="93">
        <v>103</v>
      </c>
      <c r="C122" s="166"/>
      <c r="D122" s="163"/>
      <c r="E122" s="163"/>
      <c r="F122" s="11"/>
      <c r="G122" s="335" t="b">
        <f t="shared" si="10"/>
        <v>1</v>
      </c>
      <c r="H122" s="335" t="b">
        <f t="shared" si="11"/>
        <v>1</v>
      </c>
      <c r="I122" s="335" t="b">
        <f t="shared" si="7"/>
        <v>1</v>
      </c>
      <c r="J122" s="335" t="b">
        <f t="shared" si="6"/>
        <v>1</v>
      </c>
      <c r="K122" s="335">
        <f t="shared" si="8"/>
        <v>0</v>
      </c>
      <c r="L122" s="335">
        <f t="shared" si="9"/>
        <v>0</v>
      </c>
    </row>
    <row r="123" spans="1:12" ht="15.75" x14ac:dyDescent="0.25">
      <c r="A123" s="320"/>
      <c r="B123" s="93">
        <v>104</v>
      </c>
      <c r="C123" s="166"/>
      <c r="D123" s="163"/>
      <c r="E123" s="163"/>
      <c r="F123" s="11"/>
      <c r="G123" s="335" t="b">
        <f t="shared" si="10"/>
        <v>1</v>
      </c>
      <c r="H123" s="335" t="b">
        <f t="shared" si="11"/>
        <v>1</v>
      </c>
      <c r="I123" s="335" t="b">
        <f t="shared" si="7"/>
        <v>1</v>
      </c>
      <c r="J123" s="335" t="b">
        <f t="shared" si="6"/>
        <v>1</v>
      </c>
      <c r="K123" s="335">
        <f t="shared" si="8"/>
        <v>0</v>
      </c>
      <c r="L123" s="335">
        <f t="shared" si="9"/>
        <v>0</v>
      </c>
    </row>
    <row r="124" spans="1:12" ht="15.75" x14ac:dyDescent="0.25">
      <c r="A124" s="320"/>
      <c r="B124" s="93">
        <v>105</v>
      </c>
      <c r="C124" s="166"/>
      <c r="D124" s="163"/>
      <c r="E124" s="163"/>
      <c r="F124" s="11"/>
      <c r="G124" s="335" t="b">
        <f t="shared" si="10"/>
        <v>1</v>
      </c>
      <c r="H124" s="335" t="b">
        <f t="shared" si="11"/>
        <v>1</v>
      </c>
      <c r="I124" s="335" t="b">
        <f t="shared" si="7"/>
        <v>1</v>
      </c>
      <c r="J124" s="335" t="b">
        <f t="shared" si="6"/>
        <v>1</v>
      </c>
      <c r="K124" s="335">
        <f t="shared" si="8"/>
        <v>0</v>
      </c>
      <c r="L124" s="335">
        <f t="shared" si="9"/>
        <v>0</v>
      </c>
    </row>
    <row r="125" spans="1:12" ht="15.75" x14ac:dyDescent="0.25">
      <c r="A125" s="320"/>
      <c r="B125" s="93">
        <v>106</v>
      </c>
      <c r="C125" s="166"/>
      <c r="D125" s="163"/>
      <c r="E125" s="163"/>
      <c r="F125" s="11"/>
      <c r="G125" s="335" t="b">
        <f t="shared" si="10"/>
        <v>1</v>
      </c>
      <c r="H125" s="335" t="b">
        <f t="shared" si="11"/>
        <v>1</v>
      </c>
      <c r="I125" s="335" t="b">
        <f t="shared" si="7"/>
        <v>1</v>
      </c>
      <c r="J125" s="335" t="b">
        <f t="shared" si="6"/>
        <v>1</v>
      </c>
      <c r="K125" s="335">
        <f t="shared" si="8"/>
        <v>0</v>
      </c>
      <c r="L125" s="335">
        <f t="shared" si="9"/>
        <v>0</v>
      </c>
    </row>
    <row r="126" spans="1:12" ht="15.75" x14ac:dyDescent="0.25">
      <c r="A126" s="320"/>
      <c r="B126" s="93">
        <v>107</v>
      </c>
      <c r="C126" s="166"/>
      <c r="D126" s="163"/>
      <c r="E126" s="163"/>
      <c r="F126" s="11"/>
      <c r="G126" s="335" t="b">
        <f t="shared" si="10"/>
        <v>1</v>
      </c>
      <c r="H126" s="335" t="b">
        <f t="shared" si="11"/>
        <v>1</v>
      </c>
      <c r="I126" s="335" t="b">
        <f t="shared" si="7"/>
        <v>1</v>
      </c>
      <c r="J126" s="335" t="b">
        <f t="shared" si="6"/>
        <v>1</v>
      </c>
      <c r="K126" s="335">
        <f t="shared" si="8"/>
        <v>0</v>
      </c>
      <c r="L126" s="335">
        <f t="shared" si="9"/>
        <v>0</v>
      </c>
    </row>
    <row r="127" spans="1:12" ht="15.75" x14ac:dyDescent="0.25">
      <c r="A127" s="320"/>
      <c r="B127" s="93">
        <v>108</v>
      </c>
      <c r="C127" s="166"/>
      <c r="D127" s="163"/>
      <c r="E127" s="163"/>
      <c r="F127" s="11"/>
      <c r="G127" s="335" t="b">
        <f t="shared" si="10"/>
        <v>1</v>
      </c>
      <c r="H127" s="335" t="b">
        <f t="shared" si="11"/>
        <v>1</v>
      </c>
      <c r="I127" s="335" t="b">
        <f t="shared" si="7"/>
        <v>1</v>
      </c>
      <c r="J127" s="335" t="b">
        <f t="shared" si="6"/>
        <v>1</v>
      </c>
      <c r="K127" s="335">
        <f t="shared" si="8"/>
        <v>0</v>
      </c>
      <c r="L127" s="335">
        <f t="shared" si="9"/>
        <v>0</v>
      </c>
    </row>
    <row r="128" spans="1:12" ht="15.75" x14ac:dyDescent="0.25">
      <c r="A128" s="320"/>
      <c r="B128" s="93">
        <v>109</v>
      </c>
      <c r="C128" s="166"/>
      <c r="D128" s="163"/>
      <c r="E128" s="163"/>
      <c r="F128" s="11"/>
      <c r="G128" s="335" t="b">
        <f t="shared" si="10"/>
        <v>1</v>
      </c>
      <c r="H128" s="335" t="b">
        <f t="shared" si="11"/>
        <v>1</v>
      </c>
      <c r="I128" s="335" t="b">
        <f t="shared" si="7"/>
        <v>1</v>
      </c>
      <c r="J128" s="335" t="b">
        <f t="shared" si="6"/>
        <v>1</v>
      </c>
      <c r="K128" s="335">
        <f t="shared" si="8"/>
        <v>0</v>
      </c>
      <c r="L128" s="335">
        <f t="shared" si="9"/>
        <v>0</v>
      </c>
    </row>
    <row r="129" spans="1:12" ht="15.75" x14ac:dyDescent="0.25">
      <c r="A129" s="320"/>
      <c r="B129" s="93">
        <v>110</v>
      </c>
      <c r="C129" s="166"/>
      <c r="D129" s="163"/>
      <c r="E129" s="163"/>
      <c r="F129" s="11"/>
      <c r="G129" s="335" t="b">
        <f t="shared" si="10"/>
        <v>1</v>
      </c>
      <c r="H129" s="335" t="b">
        <f t="shared" si="11"/>
        <v>1</v>
      </c>
      <c r="I129" s="335" t="b">
        <f t="shared" si="7"/>
        <v>1</v>
      </c>
      <c r="J129" s="335" t="b">
        <f t="shared" si="6"/>
        <v>1</v>
      </c>
      <c r="K129" s="335">
        <f t="shared" si="8"/>
        <v>0</v>
      </c>
      <c r="L129" s="335">
        <f t="shared" si="9"/>
        <v>0</v>
      </c>
    </row>
    <row r="130" spans="1:12" ht="15.75" x14ac:dyDescent="0.25">
      <c r="A130" s="320"/>
      <c r="B130" s="93">
        <v>111</v>
      </c>
      <c r="C130" s="166"/>
      <c r="D130" s="163"/>
      <c r="E130" s="163"/>
      <c r="F130" s="11"/>
      <c r="G130" s="335" t="b">
        <f t="shared" si="10"/>
        <v>1</v>
      </c>
      <c r="H130" s="335" t="b">
        <f t="shared" si="11"/>
        <v>1</v>
      </c>
      <c r="I130" s="335" t="b">
        <f t="shared" si="7"/>
        <v>1</v>
      </c>
      <c r="J130" s="335" t="b">
        <f t="shared" si="6"/>
        <v>1</v>
      </c>
      <c r="K130" s="335">
        <f t="shared" si="8"/>
        <v>0</v>
      </c>
      <c r="L130" s="335">
        <f t="shared" si="9"/>
        <v>0</v>
      </c>
    </row>
    <row r="131" spans="1:12" ht="15.75" x14ac:dyDescent="0.25">
      <c r="A131" s="320"/>
      <c r="B131" s="93">
        <v>112</v>
      </c>
      <c r="C131" s="166"/>
      <c r="D131" s="163"/>
      <c r="E131" s="163"/>
      <c r="F131" s="11"/>
      <c r="G131" s="335" t="b">
        <f t="shared" si="10"/>
        <v>1</v>
      </c>
      <c r="H131" s="335" t="b">
        <f t="shared" si="11"/>
        <v>1</v>
      </c>
      <c r="I131" s="335" t="b">
        <f t="shared" si="7"/>
        <v>1</v>
      </c>
      <c r="J131" s="335" t="b">
        <f t="shared" si="6"/>
        <v>1</v>
      </c>
      <c r="K131" s="335">
        <f t="shared" si="8"/>
        <v>0</v>
      </c>
      <c r="L131" s="335">
        <f t="shared" si="9"/>
        <v>0</v>
      </c>
    </row>
    <row r="132" spans="1:12" ht="15.75" x14ac:dyDescent="0.25">
      <c r="A132" s="320"/>
      <c r="B132" s="93">
        <v>113</v>
      </c>
      <c r="C132" s="166"/>
      <c r="D132" s="163"/>
      <c r="E132" s="163"/>
      <c r="F132" s="11"/>
      <c r="G132" s="335" t="b">
        <f t="shared" si="10"/>
        <v>1</v>
      </c>
      <c r="H132" s="335" t="b">
        <f t="shared" si="11"/>
        <v>1</v>
      </c>
      <c r="I132" s="335" t="b">
        <f t="shared" si="7"/>
        <v>1</v>
      </c>
      <c r="J132" s="335" t="b">
        <f t="shared" si="6"/>
        <v>1</v>
      </c>
      <c r="K132" s="335">
        <f t="shared" si="8"/>
        <v>0</v>
      </c>
      <c r="L132" s="335">
        <f t="shared" si="9"/>
        <v>0</v>
      </c>
    </row>
    <row r="133" spans="1:12" ht="15.75" x14ac:dyDescent="0.25">
      <c r="A133" s="320"/>
      <c r="B133" s="93">
        <v>114</v>
      </c>
      <c r="C133" s="166"/>
      <c r="D133" s="163"/>
      <c r="E133" s="163"/>
      <c r="F133" s="11"/>
      <c r="G133" s="335" t="b">
        <f t="shared" si="10"/>
        <v>1</v>
      </c>
      <c r="H133" s="335" t="b">
        <f t="shared" si="11"/>
        <v>1</v>
      </c>
      <c r="I133" s="335" t="b">
        <f t="shared" si="7"/>
        <v>1</v>
      </c>
      <c r="J133" s="335" t="b">
        <f t="shared" si="6"/>
        <v>1</v>
      </c>
      <c r="K133" s="335">
        <f t="shared" si="8"/>
        <v>0</v>
      </c>
      <c r="L133" s="335">
        <f t="shared" si="9"/>
        <v>0</v>
      </c>
    </row>
    <row r="134" spans="1:12" ht="15.75" x14ac:dyDescent="0.25">
      <c r="A134" s="320"/>
      <c r="B134" s="93">
        <v>115</v>
      </c>
      <c r="C134" s="166"/>
      <c r="D134" s="163"/>
      <c r="E134" s="163"/>
      <c r="F134" s="11"/>
      <c r="G134" s="335" t="b">
        <f t="shared" si="10"/>
        <v>1</v>
      </c>
      <c r="H134" s="335" t="b">
        <f t="shared" si="11"/>
        <v>1</v>
      </c>
      <c r="I134" s="335" t="b">
        <f t="shared" si="7"/>
        <v>1</v>
      </c>
      <c r="J134" s="335" t="b">
        <f t="shared" si="6"/>
        <v>1</v>
      </c>
      <c r="K134" s="335">
        <f t="shared" si="8"/>
        <v>0</v>
      </c>
      <c r="L134" s="335">
        <f t="shared" si="9"/>
        <v>0</v>
      </c>
    </row>
    <row r="135" spans="1:12" ht="15.75" x14ac:dyDescent="0.25">
      <c r="A135" s="320"/>
      <c r="B135" s="93">
        <v>116</v>
      </c>
      <c r="C135" s="166"/>
      <c r="D135" s="163"/>
      <c r="E135" s="163"/>
      <c r="F135" s="11"/>
      <c r="G135" s="335" t="b">
        <f t="shared" si="10"/>
        <v>1</v>
      </c>
      <c r="H135" s="335" t="b">
        <f t="shared" si="11"/>
        <v>1</v>
      </c>
      <c r="I135" s="335" t="b">
        <f t="shared" si="7"/>
        <v>1</v>
      </c>
      <c r="J135" s="335" t="b">
        <f t="shared" si="6"/>
        <v>1</v>
      </c>
      <c r="K135" s="335">
        <f t="shared" si="8"/>
        <v>0</v>
      </c>
      <c r="L135" s="335">
        <f t="shared" si="9"/>
        <v>0</v>
      </c>
    </row>
    <row r="136" spans="1:12" ht="15.75" x14ac:dyDescent="0.25">
      <c r="A136" s="320"/>
      <c r="B136" s="93">
        <v>117</v>
      </c>
      <c r="C136" s="166"/>
      <c r="D136" s="163"/>
      <c r="E136" s="163"/>
      <c r="F136" s="11"/>
      <c r="G136" s="335" t="b">
        <f t="shared" si="10"/>
        <v>1</v>
      </c>
      <c r="H136" s="335" t="b">
        <f t="shared" si="11"/>
        <v>1</v>
      </c>
      <c r="I136" s="335" t="b">
        <f t="shared" si="7"/>
        <v>1</v>
      </c>
      <c r="J136" s="335" t="b">
        <f t="shared" si="6"/>
        <v>1</v>
      </c>
      <c r="K136" s="335">
        <f t="shared" si="8"/>
        <v>0</v>
      </c>
      <c r="L136" s="335">
        <f t="shared" si="9"/>
        <v>0</v>
      </c>
    </row>
    <row r="137" spans="1:12" ht="15.75" x14ac:dyDescent="0.25">
      <c r="A137" s="320"/>
      <c r="B137" s="93">
        <v>118</v>
      </c>
      <c r="C137" s="166"/>
      <c r="D137" s="163"/>
      <c r="E137" s="163"/>
      <c r="F137" s="11"/>
      <c r="G137" s="335" t="b">
        <f t="shared" si="10"/>
        <v>1</v>
      </c>
      <c r="H137" s="335" t="b">
        <f t="shared" si="11"/>
        <v>1</v>
      </c>
      <c r="I137" s="335" t="b">
        <f t="shared" si="7"/>
        <v>1</v>
      </c>
      <c r="J137" s="335" t="b">
        <f t="shared" si="6"/>
        <v>1</v>
      </c>
      <c r="K137" s="335">
        <f t="shared" si="8"/>
        <v>0</v>
      </c>
      <c r="L137" s="335">
        <f t="shared" si="9"/>
        <v>0</v>
      </c>
    </row>
    <row r="138" spans="1:12" ht="15.75" x14ac:dyDescent="0.25">
      <c r="A138" s="320"/>
      <c r="B138" s="93">
        <v>119</v>
      </c>
      <c r="C138" s="166"/>
      <c r="D138" s="163"/>
      <c r="E138" s="163"/>
      <c r="F138" s="11"/>
      <c r="G138" s="335" t="b">
        <f t="shared" si="10"/>
        <v>1</v>
      </c>
      <c r="H138" s="335" t="b">
        <f t="shared" si="11"/>
        <v>1</v>
      </c>
      <c r="I138" s="335" t="b">
        <f t="shared" si="7"/>
        <v>1</v>
      </c>
      <c r="J138" s="335" t="b">
        <f t="shared" si="6"/>
        <v>1</v>
      </c>
      <c r="K138" s="335">
        <f t="shared" si="8"/>
        <v>0</v>
      </c>
      <c r="L138" s="335">
        <f t="shared" si="9"/>
        <v>0</v>
      </c>
    </row>
    <row r="139" spans="1:12" ht="15.75" x14ac:dyDescent="0.25">
      <c r="A139" s="320"/>
      <c r="B139" s="93">
        <v>120</v>
      </c>
      <c r="C139" s="166"/>
      <c r="D139" s="163"/>
      <c r="E139" s="163"/>
      <c r="F139" s="11"/>
      <c r="G139" s="335" t="b">
        <f t="shared" si="10"/>
        <v>1</v>
      </c>
      <c r="H139" s="335" t="b">
        <f t="shared" si="11"/>
        <v>1</v>
      </c>
      <c r="I139" s="335" t="b">
        <f t="shared" si="7"/>
        <v>1</v>
      </c>
      <c r="J139" s="335" t="b">
        <f t="shared" si="6"/>
        <v>1</v>
      </c>
      <c r="K139" s="335">
        <f t="shared" si="8"/>
        <v>0</v>
      </c>
      <c r="L139" s="335">
        <f t="shared" si="9"/>
        <v>0</v>
      </c>
    </row>
    <row r="140" spans="1:12" ht="15.75" x14ac:dyDescent="0.25">
      <c r="A140" s="320"/>
      <c r="B140" s="93">
        <v>121</v>
      </c>
      <c r="C140" s="166"/>
      <c r="D140" s="163"/>
      <c r="E140" s="163"/>
      <c r="F140" s="11"/>
      <c r="G140" s="335" t="b">
        <f t="shared" si="10"/>
        <v>1</v>
      </c>
      <c r="H140" s="335" t="b">
        <f t="shared" si="11"/>
        <v>1</v>
      </c>
      <c r="I140" s="335" t="b">
        <f t="shared" si="7"/>
        <v>1</v>
      </c>
      <c r="J140" s="335" t="b">
        <f t="shared" si="6"/>
        <v>1</v>
      </c>
      <c r="K140" s="335">
        <f t="shared" si="8"/>
        <v>0</v>
      </c>
      <c r="L140" s="335">
        <f t="shared" si="9"/>
        <v>0</v>
      </c>
    </row>
    <row r="141" spans="1:12" ht="15.75" x14ac:dyDescent="0.25">
      <c r="A141" s="320"/>
      <c r="B141" s="93">
        <v>122</v>
      </c>
      <c r="C141" s="166"/>
      <c r="D141" s="163"/>
      <c r="E141" s="163"/>
      <c r="F141" s="11"/>
      <c r="G141" s="335" t="b">
        <f t="shared" si="10"/>
        <v>1</v>
      </c>
      <c r="H141" s="335" t="b">
        <f t="shared" si="11"/>
        <v>1</v>
      </c>
      <c r="I141" s="335" t="b">
        <f t="shared" si="7"/>
        <v>1</v>
      </c>
      <c r="J141" s="335" t="b">
        <f t="shared" si="6"/>
        <v>1</v>
      </c>
      <c r="K141" s="335">
        <f t="shared" si="8"/>
        <v>0</v>
      </c>
      <c r="L141" s="335">
        <f t="shared" si="9"/>
        <v>0</v>
      </c>
    </row>
    <row r="142" spans="1:12" ht="15.75" x14ac:dyDescent="0.25">
      <c r="A142" s="320"/>
      <c r="B142" s="93">
        <v>123</v>
      </c>
      <c r="C142" s="166"/>
      <c r="D142" s="163"/>
      <c r="E142" s="163"/>
      <c r="F142" s="11"/>
      <c r="G142" s="335" t="b">
        <f t="shared" si="10"/>
        <v>1</v>
      </c>
      <c r="H142" s="335" t="b">
        <f t="shared" si="11"/>
        <v>1</v>
      </c>
      <c r="I142" s="335" t="b">
        <f t="shared" si="7"/>
        <v>1</v>
      </c>
      <c r="J142" s="335" t="b">
        <f t="shared" si="6"/>
        <v>1</v>
      </c>
      <c r="K142" s="335">
        <f t="shared" si="8"/>
        <v>0</v>
      </c>
      <c r="L142" s="335">
        <f t="shared" si="9"/>
        <v>0</v>
      </c>
    </row>
    <row r="143" spans="1:12" ht="15.75" x14ac:dyDescent="0.25">
      <c r="A143" s="320"/>
      <c r="B143" s="93">
        <v>124</v>
      </c>
      <c r="C143" s="166"/>
      <c r="D143" s="163"/>
      <c r="E143" s="163"/>
      <c r="F143" s="11"/>
      <c r="G143" s="335" t="b">
        <f t="shared" si="10"/>
        <v>1</v>
      </c>
      <c r="H143" s="335" t="b">
        <f t="shared" si="11"/>
        <v>1</v>
      </c>
      <c r="I143" s="335" t="b">
        <f t="shared" si="7"/>
        <v>1</v>
      </c>
      <c r="J143" s="335" t="b">
        <f t="shared" si="6"/>
        <v>1</v>
      </c>
      <c r="K143" s="335">
        <f t="shared" si="8"/>
        <v>0</v>
      </c>
      <c r="L143" s="335">
        <f t="shared" si="9"/>
        <v>0</v>
      </c>
    </row>
    <row r="144" spans="1:12" ht="15.75" x14ac:dyDescent="0.25">
      <c r="A144" s="320"/>
      <c r="B144" s="93">
        <v>125</v>
      </c>
      <c r="C144" s="166"/>
      <c r="D144" s="163"/>
      <c r="E144" s="163"/>
      <c r="F144" s="11"/>
      <c r="G144" s="335" t="b">
        <f t="shared" si="10"/>
        <v>1</v>
      </c>
      <c r="H144" s="335" t="b">
        <f t="shared" si="11"/>
        <v>1</v>
      </c>
      <c r="I144" s="335" t="b">
        <f t="shared" si="7"/>
        <v>1</v>
      </c>
      <c r="J144" s="335" t="b">
        <f t="shared" si="6"/>
        <v>1</v>
      </c>
      <c r="K144" s="335">
        <f t="shared" si="8"/>
        <v>0</v>
      </c>
      <c r="L144" s="335">
        <f t="shared" si="9"/>
        <v>0</v>
      </c>
    </row>
    <row r="145" spans="1:12" ht="15.75" x14ac:dyDescent="0.25">
      <c r="A145" s="320"/>
      <c r="B145" s="93">
        <v>126</v>
      </c>
      <c r="C145" s="166"/>
      <c r="D145" s="163"/>
      <c r="E145" s="163"/>
      <c r="F145" s="11"/>
      <c r="G145" s="335" t="b">
        <f t="shared" si="10"/>
        <v>1</v>
      </c>
      <c r="H145" s="335" t="b">
        <f t="shared" si="11"/>
        <v>1</v>
      </c>
      <c r="I145" s="335" t="b">
        <f t="shared" si="7"/>
        <v>1</v>
      </c>
      <c r="J145" s="335" t="b">
        <f t="shared" si="6"/>
        <v>1</v>
      </c>
      <c r="K145" s="335">
        <f t="shared" si="8"/>
        <v>0</v>
      </c>
      <c r="L145" s="335">
        <f t="shared" si="9"/>
        <v>0</v>
      </c>
    </row>
    <row r="146" spans="1:12" ht="15.75" x14ac:dyDescent="0.25">
      <c r="A146" s="320"/>
      <c r="B146" s="93">
        <v>127</v>
      </c>
      <c r="C146" s="166"/>
      <c r="D146" s="163"/>
      <c r="E146" s="163"/>
      <c r="F146" s="11"/>
      <c r="G146" s="335" t="b">
        <f t="shared" si="10"/>
        <v>1</v>
      </c>
      <c r="H146" s="335" t="b">
        <f t="shared" si="11"/>
        <v>1</v>
      </c>
      <c r="I146" s="335" t="b">
        <f t="shared" si="7"/>
        <v>1</v>
      </c>
      <c r="J146" s="335" t="b">
        <f t="shared" si="6"/>
        <v>1</v>
      </c>
      <c r="K146" s="335">
        <f t="shared" si="8"/>
        <v>0</v>
      </c>
      <c r="L146" s="335">
        <f t="shared" si="9"/>
        <v>0</v>
      </c>
    </row>
    <row r="147" spans="1:12" ht="15.75" x14ac:dyDescent="0.25">
      <c r="A147" s="320"/>
      <c r="B147" s="93">
        <v>128</v>
      </c>
      <c r="C147" s="166"/>
      <c r="D147" s="163"/>
      <c r="E147" s="163"/>
      <c r="F147" s="11"/>
      <c r="G147" s="335" t="b">
        <f t="shared" si="10"/>
        <v>1</v>
      </c>
      <c r="H147" s="335" t="b">
        <f t="shared" si="11"/>
        <v>1</v>
      </c>
      <c r="I147" s="335" t="b">
        <f t="shared" si="7"/>
        <v>1</v>
      </c>
      <c r="J147" s="335" t="b">
        <f t="shared" si="6"/>
        <v>1</v>
      </c>
      <c r="K147" s="335">
        <f t="shared" si="8"/>
        <v>0</v>
      </c>
      <c r="L147" s="335">
        <f t="shared" si="9"/>
        <v>0</v>
      </c>
    </row>
    <row r="148" spans="1:12" ht="15.75" x14ac:dyDescent="0.25">
      <c r="A148" s="320"/>
      <c r="B148" s="93">
        <v>129</v>
      </c>
      <c r="C148" s="166"/>
      <c r="D148" s="163"/>
      <c r="E148" s="163"/>
      <c r="F148" s="11"/>
      <c r="G148" s="335" t="b">
        <f t="shared" si="10"/>
        <v>1</v>
      </c>
      <c r="H148" s="335" t="b">
        <f t="shared" si="11"/>
        <v>1</v>
      </c>
      <c r="I148" s="335" t="b">
        <f t="shared" si="7"/>
        <v>1</v>
      </c>
      <c r="J148" s="335" t="b">
        <f t="shared" ref="J148:J211" si="12">IF(C148="",TRUE,(IF(ISNUMBER(MATCH(C148,countries,0)),TRUE,FALSE)))</f>
        <v>1</v>
      </c>
      <c r="K148" s="335">
        <f t="shared" si="8"/>
        <v>0</v>
      </c>
      <c r="L148" s="335">
        <f t="shared" si="9"/>
        <v>0</v>
      </c>
    </row>
    <row r="149" spans="1:12" ht="15.75" x14ac:dyDescent="0.25">
      <c r="A149" s="320"/>
      <c r="B149" s="93">
        <v>130</v>
      </c>
      <c r="C149" s="166"/>
      <c r="D149" s="163"/>
      <c r="E149" s="163"/>
      <c r="F149" s="11"/>
      <c r="G149" s="335" t="b">
        <f t="shared" si="10"/>
        <v>1</v>
      </c>
      <c r="H149" s="335" t="b">
        <f t="shared" si="11"/>
        <v>1</v>
      </c>
      <c r="I149" s="335" t="b">
        <f t="shared" ref="I149:I212" si="13">IF(AND(C149&lt;&gt;"N/A",ISBLANK(C149)=FALSE,D149=0,E149=0),FALSE,TRUE)</f>
        <v>1</v>
      </c>
      <c r="J149" s="335" t="b">
        <f t="shared" si="12"/>
        <v>1</v>
      </c>
      <c r="K149" s="335">
        <f t="shared" ref="K149:K212" si="14">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D149,0)</f>
        <v>0</v>
      </c>
      <c r="L149" s="335">
        <f t="shared" ref="L149:L212" si="15">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E149,0)</f>
        <v>0</v>
      </c>
    </row>
    <row r="150" spans="1:12" ht="15.75" x14ac:dyDescent="0.25">
      <c r="A150" s="320"/>
      <c r="B150" s="93">
        <v>131</v>
      </c>
      <c r="C150" s="166"/>
      <c r="D150" s="163"/>
      <c r="E150" s="163"/>
      <c r="F150" s="11"/>
      <c r="G150" s="335" t="b">
        <f t="shared" ref="G150:G213" si="16">IF(ISBLANK(C150),TRUE,IF(OR(ISBLANK(D150),ISBLANK(E150)),FALSE,TRUE))</f>
        <v>1</v>
      </c>
      <c r="H150" s="335" t="b">
        <f t="shared" ref="H150:H213" si="17">IF(OR(AND(C150="N/A",D150=0,E150=0),AND(ISBLANK(C150),ISBLANK(D150),ISBLANK(E150)),AND(C150&lt;&gt;"N/A",ISBLANK(C150)=FALSE,ISBLANK(D150)=FALSE,ISBLANK(E150)=FALSE)),TRUE,FALSE)</f>
        <v>1</v>
      </c>
      <c r="I150" s="335" t="b">
        <f t="shared" si="13"/>
        <v>1</v>
      </c>
      <c r="J150" s="335" t="b">
        <f t="shared" si="12"/>
        <v>1</v>
      </c>
      <c r="K150" s="335">
        <f t="shared" si="14"/>
        <v>0</v>
      </c>
      <c r="L150" s="335">
        <f t="shared" si="15"/>
        <v>0</v>
      </c>
    </row>
    <row r="151" spans="1:12" ht="15.75" x14ac:dyDescent="0.25">
      <c r="A151" s="320"/>
      <c r="B151" s="93">
        <v>132</v>
      </c>
      <c r="C151" s="166"/>
      <c r="D151" s="163"/>
      <c r="E151" s="163"/>
      <c r="F151" s="11"/>
      <c r="G151" s="335" t="b">
        <f t="shared" si="16"/>
        <v>1</v>
      </c>
      <c r="H151" s="335" t="b">
        <f t="shared" si="17"/>
        <v>1</v>
      </c>
      <c r="I151" s="335" t="b">
        <f t="shared" si="13"/>
        <v>1</v>
      </c>
      <c r="J151" s="335" t="b">
        <f t="shared" si="12"/>
        <v>1</v>
      </c>
      <c r="K151" s="335">
        <f t="shared" si="14"/>
        <v>0</v>
      </c>
      <c r="L151" s="335">
        <f t="shared" si="15"/>
        <v>0</v>
      </c>
    </row>
    <row r="152" spans="1:12" ht="15.75" x14ac:dyDescent="0.25">
      <c r="A152" s="320"/>
      <c r="B152" s="93">
        <v>133</v>
      </c>
      <c r="C152" s="166"/>
      <c r="D152" s="163"/>
      <c r="E152" s="163"/>
      <c r="F152" s="11"/>
      <c r="G152" s="335" t="b">
        <f t="shared" si="16"/>
        <v>1</v>
      </c>
      <c r="H152" s="335" t="b">
        <f t="shared" si="17"/>
        <v>1</v>
      </c>
      <c r="I152" s="335" t="b">
        <f t="shared" si="13"/>
        <v>1</v>
      </c>
      <c r="J152" s="335" t="b">
        <f t="shared" si="12"/>
        <v>1</v>
      </c>
      <c r="K152" s="335">
        <f t="shared" si="14"/>
        <v>0</v>
      </c>
      <c r="L152" s="335">
        <f t="shared" si="15"/>
        <v>0</v>
      </c>
    </row>
    <row r="153" spans="1:12" ht="15.75" x14ac:dyDescent="0.25">
      <c r="A153" s="320"/>
      <c r="B153" s="93">
        <v>134</v>
      </c>
      <c r="C153" s="166"/>
      <c r="D153" s="163"/>
      <c r="E153" s="163"/>
      <c r="F153" s="11"/>
      <c r="G153" s="335" t="b">
        <f t="shared" si="16"/>
        <v>1</v>
      </c>
      <c r="H153" s="335" t="b">
        <f t="shared" si="17"/>
        <v>1</v>
      </c>
      <c r="I153" s="335" t="b">
        <f t="shared" si="13"/>
        <v>1</v>
      </c>
      <c r="J153" s="335" t="b">
        <f t="shared" si="12"/>
        <v>1</v>
      </c>
      <c r="K153" s="335">
        <f t="shared" si="14"/>
        <v>0</v>
      </c>
      <c r="L153" s="335">
        <f t="shared" si="15"/>
        <v>0</v>
      </c>
    </row>
    <row r="154" spans="1:12" ht="15.75" x14ac:dyDescent="0.25">
      <c r="A154" s="320"/>
      <c r="B154" s="93">
        <v>135</v>
      </c>
      <c r="C154" s="166"/>
      <c r="D154" s="163"/>
      <c r="E154" s="163"/>
      <c r="F154" s="11"/>
      <c r="G154" s="335" t="b">
        <f t="shared" si="16"/>
        <v>1</v>
      </c>
      <c r="H154" s="335" t="b">
        <f t="shared" si="17"/>
        <v>1</v>
      </c>
      <c r="I154" s="335" t="b">
        <f t="shared" si="13"/>
        <v>1</v>
      </c>
      <c r="J154" s="335" t="b">
        <f t="shared" si="12"/>
        <v>1</v>
      </c>
      <c r="K154" s="335">
        <f t="shared" si="14"/>
        <v>0</v>
      </c>
      <c r="L154" s="335">
        <f t="shared" si="15"/>
        <v>0</v>
      </c>
    </row>
    <row r="155" spans="1:12" ht="15.75" x14ac:dyDescent="0.25">
      <c r="A155" s="320"/>
      <c r="B155" s="93">
        <v>136</v>
      </c>
      <c r="C155" s="166"/>
      <c r="D155" s="163"/>
      <c r="E155" s="163"/>
      <c r="F155" s="11"/>
      <c r="G155" s="335" t="b">
        <f t="shared" si="16"/>
        <v>1</v>
      </c>
      <c r="H155" s="335" t="b">
        <f t="shared" si="17"/>
        <v>1</v>
      </c>
      <c r="I155" s="335" t="b">
        <f t="shared" si="13"/>
        <v>1</v>
      </c>
      <c r="J155" s="335" t="b">
        <f t="shared" si="12"/>
        <v>1</v>
      </c>
      <c r="K155" s="335">
        <f t="shared" si="14"/>
        <v>0</v>
      </c>
      <c r="L155" s="335">
        <f t="shared" si="15"/>
        <v>0</v>
      </c>
    </row>
    <row r="156" spans="1:12" ht="15.75" x14ac:dyDescent="0.25">
      <c r="A156" s="320"/>
      <c r="B156" s="93">
        <v>137</v>
      </c>
      <c r="C156" s="166"/>
      <c r="D156" s="163"/>
      <c r="E156" s="163"/>
      <c r="F156" s="11"/>
      <c r="G156" s="335" t="b">
        <f t="shared" si="16"/>
        <v>1</v>
      </c>
      <c r="H156" s="335" t="b">
        <f t="shared" si="17"/>
        <v>1</v>
      </c>
      <c r="I156" s="335" t="b">
        <f t="shared" si="13"/>
        <v>1</v>
      </c>
      <c r="J156" s="335" t="b">
        <f t="shared" si="12"/>
        <v>1</v>
      </c>
      <c r="K156" s="335">
        <f t="shared" si="14"/>
        <v>0</v>
      </c>
      <c r="L156" s="335">
        <f t="shared" si="15"/>
        <v>0</v>
      </c>
    </row>
    <row r="157" spans="1:12" ht="15.75" x14ac:dyDescent="0.25">
      <c r="A157" s="320"/>
      <c r="B157" s="93">
        <v>138</v>
      </c>
      <c r="C157" s="166"/>
      <c r="D157" s="163"/>
      <c r="E157" s="163"/>
      <c r="F157" s="11"/>
      <c r="G157" s="335" t="b">
        <f t="shared" si="16"/>
        <v>1</v>
      </c>
      <c r="H157" s="335" t="b">
        <f t="shared" si="17"/>
        <v>1</v>
      </c>
      <c r="I157" s="335" t="b">
        <f t="shared" si="13"/>
        <v>1</v>
      </c>
      <c r="J157" s="335" t="b">
        <f t="shared" si="12"/>
        <v>1</v>
      </c>
      <c r="K157" s="335">
        <f t="shared" si="14"/>
        <v>0</v>
      </c>
      <c r="L157" s="335">
        <f t="shared" si="15"/>
        <v>0</v>
      </c>
    </row>
    <row r="158" spans="1:12" ht="15.75" x14ac:dyDescent="0.25">
      <c r="A158" s="320"/>
      <c r="B158" s="93">
        <v>139</v>
      </c>
      <c r="C158" s="166"/>
      <c r="D158" s="163"/>
      <c r="E158" s="163"/>
      <c r="F158" s="11"/>
      <c r="G158" s="335" t="b">
        <f t="shared" si="16"/>
        <v>1</v>
      </c>
      <c r="H158" s="335" t="b">
        <f t="shared" si="17"/>
        <v>1</v>
      </c>
      <c r="I158" s="335" t="b">
        <f t="shared" si="13"/>
        <v>1</v>
      </c>
      <c r="J158" s="335" t="b">
        <f t="shared" si="12"/>
        <v>1</v>
      </c>
      <c r="K158" s="335">
        <f t="shared" si="14"/>
        <v>0</v>
      </c>
      <c r="L158" s="335">
        <f t="shared" si="15"/>
        <v>0</v>
      </c>
    </row>
    <row r="159" spans="1:12" ht="15.75" x14ac:dyDescent="0.25">
      <c r="A159" s="320"/>
      <c r="B159" s="93">
        <v>140</v>
      </c>
      <c r="C159" s="166"/>
      <c r="D159" s="163"/>
      <c r="E159" s="163"/>
      <c r="F159" s="11"/>
      <c r="G159" s="335" t="b">
        <f t="shared" si="16"/>
        <v>1</v>
      </c>
      <c r="H159" s="335" t="b">
        <f t="shared" si="17"/>
        <v>1</v>
      </c>
      <c r="I159" s="335" t="b">
        <f t="shared" si="13"/>
        <v>1</v>
      </c>
      <c r="J159" s="335" t="b">
        <f t="shared" si="12"/>
        <v>1</v>
      </c>
      <c r="K159" s="335">
        <f t="shared" si="14"/>
        <v>0</v>
      </c>
      <c r="L159" s="335">
        <f t="shared" si="15"/>
        <v>0</v>
      </c>
    </row>
    <row r="160" spans="1:12" ht="15.75" x14ac:dyDescent="0.25">
      <c r="A160" s="320"/>
      <c r="B160" s="93">
        <v>141</v>
      </c>
      <c r="C160" s="166"/>
      <c r="D160" s="163"/>
      <c r="E160" s="163"/>
      <c r="F160" s="11"/>
      <c r="G160" s="335" t="b">
        <f t="shared" si="16"/>
        <v>1</v>
      </c>
      <c r="H160" s="335" t="b">
        <f t="shared" si="17"/>
        <v>1</v>
      </c>
      <c r="I160" s="335" t="b">
        <f t="shared" si="13"/>
        <v>1</v>
      </c>
      <c r="J160" s="335" t="b">
        <f t="shared" si="12"/>
        <v>1</v>
      </c>
      <c r="K160" s="335">
        <f t="shared" si="14"/>
        <v>0</v>
      </c>
      <c r="L160" s="335">
        <f t="shared" si="15"/>
        <v>0</v>
      </c>
    </row>
    <row r="161" spans="1:12" ht="15.75" x14ac:dyDescent="0.25">
      <c r="A161" s="320"/>
      <c r="B161" s="93">
        <v>142</v>
      </c>
      <c r="C161" s="166"/>
      <c r="D161" s="163"/>
      <c r="E161" s="163"/>
      <c r="F161" s="11"/>
      <c r="G161" s="335" t="b">
        <f t="shared" si="16"/>
        <v>1</v>
      </c>
      <c r="H161" s="335" t="b">
        <f t="shared" si="17"/>
        <v>1</v>
      </c>
      <c r="I161" s="335" t="b">
        <f t="shared" si="13"/>
        <v>1</v>
      </c>
      <c r="J161" s="335" t="b">
        <f t="shared" si="12"/>
        <v>1</v>
      </c>
      <c r="K161" s="335">
        <f t="shared" si="14"/>
        <v>0</v>
      </c>
      <c r="L161" s="335">
        <f t="shared" si="15"/>
        <v>0</v>
      </c>
    </row>
    <row r="162" spans="1:12" ht="15.75" x14ac:dyDescent="0.25">
      <c r="A162" s="320"/>
      <c r="B162" s="93">
        <v>143</v>
      </c>
      <c r="C162" s="166"/>
      <c r="D162" s="163"/>
      <c r="E162" s="163"/>
      <c r="F162" s="11"/>
      <c r="G162" s="335" t="b">
        <f t="shared" si="16"/>
        <v>1</v>
      </c>
      <c r="H162" s="335" t="b">
        <f t="shared" si="17"/>
        <v>1</v>
      </c>
      <c r="I162" s="335" t="b">
        <f t="shared" si="13"/>
        <v>1</v>
      </c>
      <c r="J162" s="335" t="b">
        <f t="shared" si="12"/>
        <v>1</v>
      </c>
      <c r="K162" s="335">
        <f t="shared" si="14"/>
        <v>0</v>
      </c>
      <c r="L162" s="335">
        <f t="shared" si="15"/>
        <v>0</v>
      </c>
    </row>
    <row r="163" spans="1:12" ht="15.75" x14ac:dyDescent="0.25">
      <c r="A163" s="320"/>
      <c r="B163" s="93">
        <v>144</v>
      </c>
      <c r="C163" s="166"/>
      <c r="D163" s="163"/>
      <c r="E163" s="163"/>
      <c r="F163" s="11"/>
      <c r="G163" s="335" t="b">
        <f t="shared" si="16"/>
        <v>1</v>
      </c>
      <c r="H163" s="335" t="b">
        <f t="shared" si="17"/>
        <v>1</v>
      </c>
      <c r="I163" s="335" t="b">
        <f t="shared" si="13"/>
        <v>1</v>
      </c>
      <c r="J163" s="335" t="b">
        <f t="shared" si="12"/>
        <v>1</v>
      </c>
      <c r="K163" s="335">
        <f t="shared" si="14"/>
        <v>0</v>
      </c>
      <c r="L163" s="335">
        <f t="shared" si="15"/>
        <v>0</v>
      </c>
    </row>
    <row r="164" spans="1:12" ht="15.75" x14ac:dyDescent="0.25">
      <c r="A164" s="320"/>
      <c r="B164" s="93">
        <v>145</v>
      </c>
      <c r="C164" s="166"/>
      <c r="D164" s="163"/>
      <c r="E164" s="163"/>
      <c r="F164" s="11"/>
      <c r="G164" s="335" t="b">
        <f t="shared" si="16"/>
        <v>1</v>
      </c>
      <c r="H164" s="335" t="b">
        <f t="shared" si="17"/>
        <v>1</v>
      </c>
      <c r="I164" s="335" t="b">
        <f t="shared" si="13"/>
        <v>1</v>
      </c>
      <c r="J164" s="335" t="b">
        <f t="shared" si="12"/>
        <v>1</v>
      </c>
      <c r="K164" s="335">
        <f t="shared" si="14"/>
        <v>0</v>
      </c>
      <c r="L164" s="335">
        <f t="shared" si="15"/>
        <v>0</v>
      </c>
    </row>
    <row r="165" spans="1:12" ht="15.75" x14ac:dyDescent="0.25">
      <c r="A165" s="320"/>
      <c r="B165" s="93">
        <v>146</v>
      </c>
      <c r="C165" s="166"/>
      <c r="D165" s="163"/>
      <c r="E165" s="163"/>
      <c r="F165" s="11"/>
      <c r="G165" s="335" t="b">
        <f t="shared" si="16"/>
        <v>1</v>
      </c>
      <c r="H165" s="335" t="b">
        <f t="shared" si="17"/>
        <v>1</v>
      </c>
      <c r="I165" s="335" t="b">
        <f t="shared" si="13"/>
        <v>1</v>
      </c>
      <c r="J165" s="335" t="b">
        <f t="shared" si="12"/>
        <v>1</v>
      </c>
      <c r="K165" s="335">
        <f t="shared" si="14"/>
        <v>0</v>
      </c>
      <c r="L165" s="335">
        <f t="shared" si="15"/>
        <v>0</v>
      </c>
    </row>
    <row r="166" spans="1:12" ht="15.75" x14ac:dyDescent="0.25">
      <c r="A166" s="320"/>
      <c r="B166" s="93">
        <v>147</v>
      </c>
      <c r="C166" s="166"/>
      <c r="D166" s="163"/>
      <c r="E166" s="163"/>
      <c r="F166" s="11"/>
      <c r="G166" s="335" t="b">
        <f t="shared" si="16"/>
        <v>1</v>
      </c>
      <c r="H166" s="335" t="b">
        <f t="shared" si="17"/>
        <v>1</v>
      </c>
      <c r="I166" s="335" t="b">
        <f t="shared" si="13"/>
        <v>1</v>
      </c>
      <c r="J166" s="335" t="b">
        <f t="shared" si="12"/>
        <v>1</v>
      </c>
      <c r="K166" s="335">
        <f t="shared" si="14"/>
        <v>0</v>
      </c>
      <c r="L166" s="335">
        <f t="shared" si="15"/>
        <v>0</v>
      </c>
    </row>
    <row r="167" spans="1:12" ht="15.75" x14ac:dyDescent="0.25">
      <c r="A167" s="320"/>
      <c r="B167" s="93">
        <v>148</v>
      </c>
      <c r="C167" s="166"/>
      <c r="D167" s="163"/>
      <c r="E167" s="163"/>
      <c r="F167" s="11"/>
      <c r="G167" s="335" t="b">
        <f t="shared" si="16"/>
        <v>1</v>
      </c>
      <c r="H167" s="335" t="b">
        <f t="shared" si="17"/>
        <v>1</v>
      </c>
      <c r="I167" s="335" t="b">
        <f t="shared" si="13"/>
        <v>1</v>
      </c>
      <c r="J167" s="335" t="b">
        <f t="shared" si="12"/>
        <v>1</v>
      </c>
      <c r="K167" s="335">
        <f t="shared" si="14"/>
        <v>0</v>
      </c>
      <c r="L167" s="335">
        <f t="shared" si="15"/>
        <v>0</v>
      </c>
    </row>
    <row r="168" spans="1:12" ht="15.75" x14ac:dyDescent="0.25">
      <c r="A168" s="320"/>
      <c r="B168" s="93">
        <v>149</v>
      </c>
      <c r="C168" s="166"/>
      <c r="D168" s="163"/>
      <c r="E168" s="163"/>
      <c r="F168" s="11"/>
      <c r="G168" s="335" t="b">
        <f t="shared" si="16"/>
        <v>1</v>
      </c>
      <c r="H168" s="335" t="b">
        <f t="shared" si="17"/>
        <v>1</v>
      </c>
      <c r="I168" s="335" t="b">
        <f t="shared" si="13"/>
        <v>1</v>
      </c>
      <c r="J168" s="335" t="b">
        <f t="shared" si="12"/>
        <v>1</v>
      </c>
      <c r="K168" s="335">
        <f t="shared" si="14"/>
        <v>0</v>
      </c>
      <c r="L168" s="335">
        <f t="shared" si="15"/>
        <v>0</v>
      </c>
    </row>
    <row r="169" spans="1:12" ht="15.75" x14ac:dyDescent="0.25">
      <c r="A169" s="320"/>
      <c r="B169" s="93">
        <v>150</v>
      </c>
      <c r="C169" s="166"/>
      <c r="D169" s="163"/>
      <c r="E169" s="163"/>
      <c r="F169" s="11"/>
      <c r="G169" s="335" t="b">
        <f t="shared" si="16"/>
        <v>1</v>
      </c>
      <c r="H169" s="335" t="b">
        <f t="shared" si="17"/>
        <v>1</v>
      </c>
      <c r="I169" s="335" t="b">
        <f t="shared" si="13"/>
        <v>1</v>
      </c>
      <c r="J169" s="335" t="b">
        <f t="shared" si="12"/>
        <v>1</v>
      </c>
      <c r="K169" s="335">
        <f t="shared" si="14"/>
        <v>0</v>
      </c>
      <c r="L169" s="335">
        <f t="shared" si="15"/>
        <v>0</v>
      </c>
    </row>
    <row r="170" spans="1:12" ht="15.75" x14ac:dyDescent="0.25">
      <c r="A170" s="320"/>
      <c r="B170" s="93">
        <v>151</v>
      </c>
      <c r="C170" s="166"/>
      <c r="D170" s="163"/>
      <c r="E170" s="163"/>
      <c r="F170" s="11"/>
      <c r="G170" s="335" t="b">
        <f t="shared" si="16"/>
        <v>1</v>
      </c>
      <c r="H170" s="335" t="b">
        <f t="shared" si="17"/>
        <v>1</v>
      </c>
      <c r="I170" s="335" t="b">
        <f t="shared" si="13"/>
        <v>1</v>
      </c>
      <c r="J170" s="335" t="b">
        <f t="shared" si="12"/>
        <v>1</v>
      </c>
      <c r="K170" s="335">
        <f t="shared" si="14"/>
        <v>0</v>
      </c>
      <c r="L170" s="335">
        <f t="shared" si="15"/>
        <v>0</v>
      </c>
    </row>
    <row r="171" spans="1:12" ht="15.75" x14ac:dyDescent="0.25">
      <c r="A171" s="320"/>
      <c r="B171" s="93">
        <v>152</v>
      </c>
      <c r="C171" s="166"/>
      <c r="D171" s="163"/>
      <c r="E171" s="163"/>
      <c r="F171" s="11"/>
      <c r="G171" s="335" t="b">
        <f t="shared" si="16"/>
        <v>1</v>
      </c>
      <c r="H171" s="335" t="b">
        <f t="shared" si="17"/>
        <v>1</v>
      </c>
      <c r="I171" s="335" t="b">
        <f t="shared" si="13"/>
        <v>1</v>
      </c>
      <c r="J171" s="335" t="b">
        <f t="shared" si="12"/>
        <v>1</v>
      </c>
      <c r="K171" s="335">
        <f t="shared" si="14"/>
        <v>0</v>
      </c>
      <c r="L171" s="335">
        <f t="shared" si="15"/>
        <v>0</v>
      </c>
    </row>
    <row r="172" spans="1:12" ht="15.75" x14ac:dyDescent="0.25">
      <c r="A172" s="320"/>
      <c r="B172" s="93">
        <v>153</v>
      </c>
      <c r="C172" s="166"/>
      <c r="D172" s="163"/>
      <c r="E172" s="163"/>
      <c r="F172" s="11"/>
      <c r="G172" s="335" t="b">
        <f t="shared" si="16"/>
        <v>1</v>
      </c>
      <c r="H172" s="335" t="b">
        <f t="shared" si="17"/>
        <v>1</v>
      </c>
      <c r="I172" s="335" t="b">
        <f t="shared" si="13"/>
        <v>1</v>
      </c>
      <c r="J172" s="335" t="b">
        <f t="shared" si="12"/>
        <v>1</v>
      </c>
      <c r="K172" s="335">
        <f t="shared" si="14"/>
        <v>0</v>
      </c>
      <c r="L172" s="335">
        <f t="shared" si="15"/>
        <v>0</v>
      </c>
    </row>
    <row r="173" spans="1:12" ht="15.75" x14ac:dyDescent="0.25">
      <c r="A173" s="320"/>
      <c r="B173" s="93">
        <v>154</v>
      </c>
      <c r="C173" s="166"/>
      <c r="D173" s="163"/>
      <c r="E173" s="163"/>
      <c r="F173" s="11"/>
      <c r="G173" s="335" t="b">
        <f t="shared" si="16"/>
        <v>1</v>
      </c>
      <c r="H173" s="335" t="b">
        <f t="shared" si="17"/>
        <v>1</v>
      </c>
      <c r="I173" s="335" t="b">
        <f t="shared" si="13"/>
        <v>1</v>
      </c>
      <c r="J173" s="335" t="b">
        <f t="shared" si="12"/>
        <v>1</v>
      </c>
      <c r="K173" s="335">
        <f t="shared" si="14"/>
        <v>0</v>
      </c>
      <c r="L173" s="335">
        <f t="shared" si="15"/>
        <v>0</v>
      </c>
    </row>
    <row r="174" spans="1:12" ht="15.75" x14ac:dyDescent="0.25">
      <c r="A174" s="320"/>
      <c r="B174" s="93">
        <v>155</v>
      </c>
      <c r="C174" s="166"/>
      <c r="D174" s="163"/>
      <c r="E174" s="163"/>
      <c r="F174" s="11"/>
      <c r="G174" s="335" t="b">
        <f t="shared" si="16"/>
        <v>1</v>
      </c>
      <c r="H174" s="335" t="b">
        <f t="shared" si="17"/>
        <v>1</v>
      </c>
      <c r="I174" s="335" t="b">
        <f t="shared" si="13"/>
        <v>1</v>
      </c>
      <c r="J174" s="335" t="b">
        <f t="shared" si="12"/>
        <v>1</v>
      </c>
      <c r="K174" s="335">
        <f t="shared" si="14"/>
        <v>0</v>
      </c>
      <c r="L174" s="335">
        <f t="shared" si="15"/>
        <v>0</v>
      </c>
    </row>
    <row r="175" spans="1:12" ht="15.75" x14ac:dyDescent="0.25">
      <c r="A175" s="320"/>
      <c r="B175" s="93">
        <v>156</v>
      </c>
      <c r="C175" s="166"/>
      <c r="D175" s="163"/>
      <c r="E175" s="163"/>
      <c r="F175" s="11"/>
      <c r="G175" s="335" t="b">
        <f t="shared" si="16"/>
        <v>1</v>
      </c>
      <c r="H175" s="335" t="b">
        <f t="shared" si="17"/>
        <v>1</v>
      </c>
      <c r="I175" s="335" t="b">
        <f t="shared" si="13"/>
        <v>1</v>
      </c>
      <c r="J175" s="335" t="b">
        <f t="shared" si="12"/>
        <v>1</v>
      </c>
      <c r="K175" s="335">
        <f t="shared" si="14"/>
        <v>0</v>
      </c>
      <c r="L175" s="335">
        <f t="shared" si="15"/>
        <v>0</v>
      </c>
    </row>
    <row r="176" spans="1:12" ht="15.75" x14ac:dyDescent="0.25">
      <c r="A176" s="320"/>
      <c r="B176" s="93">
        <v>157</v>
      </c>
      <c r="C176" s="166"/>
      <c r="D176" s="163"/>
      <c r="E176" s="163"/>
      <c r="F176" s="11"/>
      <c r="G176" s="335" t="b">
        <f t="shared" si="16"/>
        <v>1</v>
      </c>
      <c r="H176" s="335" t="b">
        <f t="shared" si="17"/>
        <v>1</v>
      </c>
      <c r="I176" s="335" t="b">
        <f t="shared" si="13"/>
        <v>1</v>
      </c>
      <c r="J176" s="335" t="b">
        <f t="shared" si="12"/>
        <v>1</v>
      </c>
      <c r="K176" s="335">
        <f t="shared" si="14"/>
        <v>0</v>
      </c>
      <c r="L176" s="335">
        <f t="shared" si="15"/>
        <v>0</v>
      </c>
    </row>
    <row r="177" spans="1:12" ht="15.75" x14ac:dyDescent="0.25">
      <c r="A177" s="320"/>
      <c r="B177" s="93">
        <v>158</v>
      </c>
      <c r="C177" s="166"/>
      <c r="D177" s="163"/>
      <c r="E177" s="163"/>
      <c r="F177" s="11"/>
      <c r="G177" s="335" t="b">
        <f t="shared" si="16"/>
        <v>1</v>
      </c>
      <c r="H177" s="335" t="b">
        <f t="shared" si="17"/>
        <v>1</v>
      </c>
      <c r="I177" s="335" t="b">
        <f t="shared" si="13"/>
        <v>1</v>
      </c>
      <c r="J177" s="335" t="b">
        <f t="shared" si="12"/>
        <v>1</v>
      </c>
      <c r="K177" s="335">
        <f t="shared" si="14"/>
        <v>0</v>
      </c>
      <c r="L177" s="335">
        <f t="shared" si="15"/>
        <v>0</v>
      </c>
    </row>
    <row r="178" spans="1:12" ht="15.75" x14ac:dyDescent="0.25">
      <c r="A178" s="320"/>
      <c r="B178" s="93">
        <v>159</v>
      </c>
      <c r="C178" s="166"/>
      <c r="D178" s="163"/>
      <c r="E178" s="163"/>
      <c r="F178" s="11"/>
      <c r="G178" s="335" t="b">
        <f t="shared" si="16"/>
        <v>1</v>
      </c>
      <c r="H178" s="335" t="b">
        <f t="shared" si="17"/>
        <v>1</v>
      </c>
      <c r="I178" s="335" t="b">
        <f t="shared" si="13"/>
        <v>1</v>
      </c>
      <c r="J178" s="335" t="b">
        <f t="shared" si="12"/>
        <v>1</v>
      </c>
      <c r="K178" s="335">
        <f t="shared" si="14"/>
        <v>0</v>
      </c>
      <c r="L178" s="335">
        <f t="shared" si="15"/>
        <v>0</v>
      </c>
    </row>
    <row r="179" spans="1:12" ht="15.75" x14ac:dyDescent="0.25">
      <c r="A179" s="320"/>
      <c r="B179" s="93">
        <v>160</v>
      </c>
      <c r="C179" s="166"/>
      <c r="D179" s="163"/>
      <c r="E179" s="163"/>
      <c r="F179" s="11"/>
      <c r="G179" s="335" t="b">
        <f t="shared" si="16"/>
        <v>1</v>
      </c>
      <c r="H179" s="335" t="b">
        <f t="shared" si="17"/>
        <v>1</v>
      </c>
      <c r="I179" s="335" t="b">
        <f t="shared" si="13"/>
        <v>1</v>
      </c>
      <c r="J179" s="335" t="b">
        <f t="shared" si="12"/>
        <v>1</v>
      </c>
      <c r="K179" s="335">
        <f t="shared" si="14"/>
        <v>0</v>
      </c>
      <c r="L179" s="335">
        <f t="shared" si="15"/>
        <v>0</v>
      </c>
    </row>
    <row r="180" spans="1:12" ht="15.75" x14ac:dyDescent="0.25">
      <c r="A180" s="320"/>
      <c r="B180" s="93">
        <v>161</v>
      </c>
      <c r="C180" s="166"/>
      <c r="D180" s="163"/>
      <c r="E180" s="163"/>
      <c r="F180" s="11"/>
      <c r="G180" s="335" t="b">
        <f t="shared" si="16"/>
        <v>1</v>
      </c>
      <c r="H180" s="335" t="b">
        <f t="shared" si="17"/>
        <v>1</v>
      </c>
      <c r="I180" s="335" t="b">
        <f t="shared" si="13"/>
        <v>1</v>
      </c>
      <c r="J180" s="335" t="b">
        <f t="shared" si="12"/>
        <v>1</v>
      </c>
      <c r="K180" s="335">
        <f t="shared" si="14"/>
        <v>0</v>
      </c>
      <c r="L180" s="335">
        <f t="shared" si="15"/>
        <v>0</v>
      </c>
    </row>
    <row r="181" spans="1:12" ht="15.75" x14ac:dyDescent="0.25">
      <c r="A181" s="320"/>
      <c r="B181" s="93">
        <v>162</v>
      </c>
      <c r="C181" s="166"/>
      <c r="D181" s="163"/>
      <c r="E181" s="163"/>
      <c r="F181" s="11"/>
      <c r="G181" s="335" t="b">
        <f t="shared" si="16"/>
        <v>1</v>
      </c>
      <c r="H181" s="335" t="b">
        <f t="shared" si="17"/>
        <v>1</v>
      </c>
      <c r="I181" s="335" t="b">
        <f t="shared" si="13"/>
        <v>1</v>
      </c>
      <c r="J181" s="335" t="b">
        <f t="shared" si="12"/>
        <v>1</v>
      </c>
      <c r="K181" s="335">
        <f t="shared" si="14"/>
        <v>0</v>
      </c>
      <c r="L181" s="335">
        <f t="shared" si="15"/>
        <v>0</v>
      </c>
    </row>
    <row r="182" spans="1:12" ht="15.75" x14ac:dyDescent="0.25">
      <c r="A182" s="320"/>
      <c r="B182" s="93">
        <v>163</v>
      </c>
      <c r="C182" s="166"/>
      <c r="D182" s="163"/>
      <c r="E182" s="163"/>
      <c r="F182" s="11"/>
      <c r="G182" s="335" t="b">
        <f t="shared" si="16"/>
        <v>1</v>
      </c>
      <c r="H182" s="335" t="b">
        <f t="shared" si="17"/>
        <v>1</v>
      </c>
      <c r="I182" s="335" t="b">
        <f t="shared" si="13"/>
        <v>1</v>
      </c>
      <c r="J182" s="335" t="b">
        <f t="shared" si="12"/>
        <v>1</v>
      </c>
      <c r="K182" s="335">
        <f t="shared" si="14"/>
        <v>0</v>
      </c>
      <c r="L182" s="335">
        <f t="shared" si="15"/>
        <v>0</v>
      </c>
    </row>
    <row r="183" spans="1:12" ht="15.75" x14ac:dyDescent="0.25">
      <c r="A183" s="320"/>
      <c r="B183" s="93">
        <v>164</v>
      </c>
      <c r="C183" s="166"/>
      <c r="D183" s="163"/>
      <c r="E183" s="163"/>
      <c r="F183" s="11"/>
      <c r="G183" s="335" t="b">
        <f t="shared" si="16"/>
        <v>1</v>
      </c>
      <c r="H183" s="335" t="b">
        <f t="shared" si="17"/>
        <v>1</v>
      </c>
      <c r="I183" s="335" t="b">
        <f t="shared" si="13"/>
        <v>1</v>
      </c>
      <c r="J183" s="335" t="b">
        <f t="shared" si="12"/>
        <v>1</v>
      </c>
      <c r="K183" s="335">
        <f t="shared" si="14"/>
        <v>0</v>
      </c>
      <c r="L183" s="335">
        <f t="shared" si="15"/>
        <v>0</v>
      </c>
    </row>
    <row r="184" spans="1:12" ht="15.75" x14ac:dyDescent="0.25">
      <c r="A184" s="320"/>
      <c r="B184" s="93">
        <v>165</v>
      </c>
      <c r="C184" s="166"/>
      <c r="D184" s="163"/>
      <c r="E184" s="163"/>
      <c r="F184" s="11"/>
      <c r="G184" s="335" t="b">
        <f t="shared" si="16"/>
        <v>1</v>
      </c>
      <c r="H184" s="335" t="b">
        <f t="shared" si="17"/>
        <v>1</v>
      </c>
      <c r="I184" s="335" t="b">
        <f t="shared" si="13"/>
        <v>1</v>
      </c>
      <c r="J184" s="335" t="b">
        <f t="shared" si="12"/>
        <v>1</v>
      </c>
      <c r="K184" s="335">
        <f t="shared" si="14"/>
        <v>0</v>
      </c>
      <c r="L184" s="335">
        <f t="shared" si="15"/>
        <v>0</v>
      </c>
    </row>
    <row r="185" spans="1:12" ht="15.75" x14ac:dyDescent="0.25">
      <c r="A185" s="320"/>
      <c r="B185" s="93">
        <v>166</v>
      </c>
      <c r="C185" s="166"/>
      <c r="D185" s="163"/>
      <c r="E185" s="163"/>
      <c r="F185" s="11"/>
      <c r="G185" s="335" t="b">
        <f t="shared" si="16"/>
        <v>1</v>
      </c>
      <c r="H185" s="335" t="b">
        <f t="shared" si="17"/>
        <v>1</v>
      </c>
      <c r="I185" s="335" t="b">
        <f t="shared" si="13"/>
        <v>1</v>
      </c>
      <c r="J185" s="335" t="b">
        <f t="shared" si="12"/>
        <v>1</v>
      </c>
      <c r="K185" s="335">
        <f t="shared" si="14"/>
        <v>0</v>
      </c>
      <c r="L185" s="335">
        <f t="shared" si="15"/>
        <v>0</v>
      </c>
    </row>
    <row r="186" spans="1:12" ht="15.75" x14ac:dyDescent="0.25">
      <c r="A186" s="320"/>
      <c r="B186" s="93">
        <v>167</v>
      </c>
      <c r="C186" s="166"/>
      <c r="D186" s="163"/>
      <c r="E186" s="163"/>
      <c r="F186" s="11"/>
      <c r="G186" s="335" t="b">
        <f t="shared" si="16"/>
        <v>1</v>
      </c>
      <c r="H186" s="335" t="b">
        <f t="shared" si="17"/>
        <v>1</v>
      </c>
      <c r="I186" s="335" t="b">
        <f t="shared" si="13"/>
        <v>1</v>
      </c>
      <c r="J186" s="335" t="b">
        <f t="shared" si="12"/>
        <v>1</v>
      </c>
      <c r="K186" s="335">
        <f t="shared" si="14"/>
        <v>0</v>
      </c>
      <c r="L186" s="335">
        <f t="shared" si="15"/>
        <v>0</v>
      </c>
    </row>
    <row r="187" spans="1:12" ht="15.75" x14ac:dyDescent="0.25">
      <c r="A187" s="320"/>
      <c r="B187" s="93">
        <v>168</v>
      </c>
      <c r="C187" s="166"/>
      <c r="D187" s="163"/>
      <c r="E187" s="163"/>
      <c r="F187" s="11"/>
      <c r="G187" s="335" t="b">
        <f t="shared" si="16"/>
        <v>1</v>
      </c>
      <c r="H187" s="335" t="b">
        <f t="shared" si="17"/>
        <v>1</v>
      </c>
      <c r="I187" s="335" t="b">
        <f t="shared" si="13"/>
        <v>1</v>
      </c>
      <c r="J187" s="335" t="b">
        <f t="shared" si="12"/>
        <v>1</v>
      </c>
      <c r="K187" s="335">
        <f t="shared" si="14"/>
        <v>0</v>
      </c>
      <c r="L187" s="335">
        <f t="shared" si="15"/>
        <v>0</v>
      </c>
    </row>
    <row r="188" spans="1:12" ht="15.75" x14ac:dyDescent="0.25">
      <c r="A188" s="320"/>
      <c r="B188" s="93">
        <v>169</v>
      </c>
      <c r="C188" s="166"/>
      <c r="D188" s="163"/>
      <c r="E188" s="163"/>
      <c r="F188" s="11"/>
      <c r="G188" s="335" t="b">
        <f t="shared" si="16"/>
        <v>1</v>
      </c>
      <c r="H188" s="335" t="b">
        <f t="shared" si="17"/>
        <v>1</v>
      </c>
      <c r="I188" s="335" t="b">
        <f t="shared" si="13"/>
        <v>1</v>
      </c>
      <c r="J188" s="335" t="b">
        <f t="shared" si="12"/>
        <v>1</v>
      </c>
      <c r="K188" s="335">
        <f t="shared" si="14"/>
        <v>0</v>
      </c>
      <c r="L188" s="335">
        <f t="shared" si="15"/>
        <v>0</v>
      </c>
    </row>
    <row r="189" spans="1:12" ht="15.75" x14ac:dyDescent="0.25">
      <c r="A189" s="320"/>
      <c r="B189" s="93">
        <v>170</v>
      </c>
      <c r="C189" s="166"/>
      <c r="D189" s="163"/>
      <c r="E189" s="163"/>
      <c r="F189" s="11"/>
      <c r="G189" s="335" t="b">
        <f t="shared" si="16"/>
        <v>1</v>
      </c>
      <c r="H189" s="335" t="b">
        <f t="shared" si="17"/>
        <v>1</v>
      </c>
      <c r="I189" s="335" t="b">
        <f t="shared" si="13"/>
        <v>1</v>
      </c>
      <c r="J189" s="335" t="b">
        <f t="shared" si="12"/>
        <v>1</v>
      </c>
      <c r="K189" s="335">
        <f t="shared" si="14"/>
        <v>0</v>
      </c>
      <c r="L189" s="335">
        <f t="shared" si="15"/>
        <v>0</v>
      </c>
    </row>
    <row r="190" spans="1:12" ht="15.75" x14ac:dyDescent="0.25">
      <c r="A190" s="320"/>
      <c r="B190" s="93">
        <v>171</v>
      </c>
      <c r="C190" s="166"/>
      <c r="D190" s="163"/>
      <c r="E190" s="163"/>
      <c r="F190" s="11"/>
      <c r="G190" s="335" t="b">
        <f t="shared" si="16"/>
        <v>1</v>
      </c>
      <c r="H190" s="335" t="b">
        <f t="shared" si="17"/>
        <v>1</v>
      </c>
      <c r="I190" s="335" t="b">
        <f t="shared" si="13"/>
        <v>1</v>
      </c>
      <c r="J190" s="335" t="b">
        <f t="shared" si="12"/>
        <v>1</v>
      </c>
      <c r="K190" s="335">
        <f t="shared" si="14"/>
        <v>0</v>
      </c>
      <c r="L190" s="335">
        <f t="shared" si="15"/>
        <v>0</v>
      </c>
    </row>
    <row r="191" spans="1:12" ht="15.75" x14ac:dyDescent="0.25">
      <c r="A191" s="320"/>
      <c r="B191" s="93">
        <v>172</v>
      </c>
      <c r="C191" s="166"/>
      <c r="D191" s="163"/>
      <c r="E191" s="163"/>
      <c r="F191" s="11"/>
      <c r="G191" s="335" t="b">
        <f t="shared" si="16"/>
        <v>1</v>
      </c>
      <c r="H191" s="335" t="b">
        <f t="shared" si="17"/>
        <v>1</v>
      </c>
      <c r="I191" s="335" t="b">
        <f t="shared" si="13"/>
        <v>1</v>
      </c>
      <c r="J191" s="335" t="b">
        <f t="shared" si="12"/>
        <v>1</v>
      </c>
      <c r="K191" s="335">
        <f t="shared" si="14"/>
        <v>0</v>
      </c>
      <c r="L191" s="335">
        <f t="shared" si="15"/>
        <v>0</v>
      </c>
    </row>
    <row r="192" spans="1:12" ht="15.75" x14ac:dyDescent="0.25">
      <c r="A192" s="320"/>
      <c r="B192" s="93">
        <v>173</v>
      </c>
      <c r="C192" s="166"/>
      <c r="D192" s="163"/>
      <c r="E192" s="163"/>
      <c r="F192" s="11"/>
      <c r="G192" s="335" t="b">
        <f t="shared" si="16"/>
        <v>1</v>
      </c>
      <c r="H192" s="335" t="b">
        <f t="shared" si="17"/>
        <v>1</v>
      </c>
      <c r="I192" s="335" t="b">
        <f t="shared" si="13"/>
        <v>1</v>
      </c>
      <c r="J192" s="335" t="b">
        <f t="shared" si="12"/>
        <v>1</v>
      </c>
      <c r="K192" s="335">
        <f t="shared" si="14"/>
        <v>0</v>
      </c>
      <c r="L192" s="335">
        <f t="shared" si="15"/>
        <v>0</v>
      </c>
    </row>
    <row r="193" spans="1:12" ht="15.75" x14ac:dyDescent="0.25">
      <c r="A193" s="320"/>
      <c r="B193" s="93">
        <v>174</v>
      </c>
      <c r="C193" s="166"/>
      <c r="D193" s="163"/>
      <c r="E193" s="163"/>
      <c r="F193" s="11"/>
      <c r="G193" s="335" t="b">
        <f t="shared" si="16"/>
        <v>1</v>
      </c>
      <c r="H193" s="335" t="b">
        <f t="shared" si="17"/>
        <v>1</v>
      </c>
      <c r="I193" s="335" t="b">
        <f t="shared" si="13"/>
        <v>1</v>
      </c>
      <c r="J193" s="335" t="b">
        <f t="shared" si="12"/>
        <v>1</v>
      </c>
      <c r="K193" s="335">
        <f t="shared" si="14"/>
        <v>0</v>
      </c>
      <c r="L193" s="335">
        <f t="shared" si="15"/>
        <v>0</v>
      </c>
    </row>
    <row r="194" spans="1:12" ht="15.75" x14ac:dyDescent="0.25">
      <c r="A194" s="320"/>
      <c r="B194" s="93">
        <v>175</v>
      </c>
      <c r="C194" s="166"/>
      <c r="D194" s="163"/>
      <c r="E194" s="163"/>
      <c r="F194" s="11"/>
      <c r="G194" s="335" t="b">
        <f t="shared" si="16"/>
        <v>1</v>
      </c>
      <c r="H194" s="335" t="b">
        <f t="shared" si="17"/>
        <v>1</v>
      </c>
      <c r="I194" s="335" t="b">
        <f t="shared" si="13"/>
        <v>1</v>
      </c>
      <c r="J194" s="335" t="b">
        <f t="shared" si="12"/>
        <v>1</v>
      </c>
      <c r="K194" s="335">
        <f t="shared" si="14"/>
        <v>0</v>
      </c>
      <c r="L194" s="335">
        <f t="shared" si="15"/>
        <v>0</v>
      </c>
    </row>
    <row r="195" spans="1:12" ht="15.75" x14ac:dyDescent="0.25">
      <c r="A195" s="320"/>
      <c r="B195" s="93">
        <v>176</v>
      </c>
      <c r="C195" s="166"/>
      <c r="D195" s="163"/>
      <c r="E195" s="163"/>
      <c r="F195" s="11"/>
      <c r="G195" s="335" t="b">
        <f t="shared" si="16"/>
        <v>1</v>
      </c>
      <c r="H195" s="335" t="b">
        <f t="shared" si="17"/>
        <v>1</v>
      </c>
      <c r="I195" s="335" t="b">
        <f t="shared" si="13"/>
        <v>1</v>
      </c>
      <c r="J195" s="335" t="b">
        <f t="shared" si="12"/>
        <v>1</v>
      </c>
      <c r="K195" s="335">
        <f t="shared" si="14"/>
        <v>0</v>
      </c>
      <c r="L195" s="335">
        <f t="shared" si="15"/>
        <v>0</v>
      </c>
    </row>
    <row r="196" spans="1:12" ht="15.75" x14ac:dyDescent="0.25">
      <c r="A196" s="320"/>
      <c r="B196" s="93">
        <v>177</v>
      </c>
      <c r="C196" s="166"/>
      <c r="D196" s="163"/>
      <c r="E196" s="163"/>
      <c r="F196" s="11"/>
      <c r="G196" s="335" t="b">
        <f t="shared" si="16"/>
        <v>1</v>
      </c>
      <c r="H196" s="335" t="b">
        <f t="shared" si="17"/>
        <v>1</v>
      </c>
      <c r="I196" s="335" t="b">
        <f t="shared" si="13"/>
        <v>1</v>
      </c>
      <c r="J196" s="335" t="b">
        <f t="shared" si="12"/>
        <v>1</v>
      </c>
      <c r="K196" s="335">
        <f t="shared" si="14"/>
        <v>0</v>
      </c>
      <c r="L196" s="335">
        <f t="shared" si="15"/>
        <v>0</v>
      </c>
    </row>
    <row r="197" spans="1:12" ht="15.75" x14ac:dyDescent="0.25">
      <c r="A197" s="320"/>
      <c r="B197" s="93">
        <v>178</v>
      </c>
      <c r="C197" s="166"/>
      <c r="D197" s="163"/>
      <c r="E197" s="163"/>
      <c r="F197" s="11"/>
      <c r="G197" s="335" t="b">
        <f t="shared" si="16"/>
        <v>1</v>
      </c>
      <c r="H197" s="335" t="b">
        <f t="shared" si="17"/>
        <v>1</v>
      </c>
      <c r="I197" s="335" t="b">
        <f t="shared" si="13"/>
        <v>1</v>
      </c>
      <c r="J197" s="335" t="b">
        <f t="shared" si="12"/>
        <v>1</v>
      </c>
      <c r="K197" s="335">
        <f t="shared" si="14"/>
        <v>0</v>
      </c>
      <c r="L197" s="335">
        <f t="shared" si="15"/>
        <v>0</v>
      </c>
    </row>
    <row r="198" spans="1:12" ht="15.75" x14ac:dyDescent="0.25">
      <c r="A198" s="320"/>
      <c r="B198" s="93">
        <v>179</v>
      </c>
      <c r="C198" s="166"/>
      <c r="D198" s="163"/>
      <c r="E198" s="163"/>
      <c r="F198" s="11"/>
      <c r="G198" s="335" t="b">
        <f t="shared" si="16"/>
        <v>1</v>
      </c>
      <c r="H198" s="335" t="b">
        <f t="shared" si="17"/>
        <v>1</v>
      </c>
      <c r="I198" s="335" t="b">
        <f t="shared" si="13"/>
        <v>1</v>
      </c>
      <c r="J198" s="335" t="b">
        <f t="shared" si="12"/>
        <v>1</v>
      </c>
      <c r="K198" s="335">
        <f t="shared" si="14"/>
        <v>0</v>
      </c>
      <c r="L198" s="335">
        <f t="shared" si="15"/>
        <v>0</v>
      </c>
    </row>
    <row r="199" spans="1:12" ht="15.75" x14ac:dyDescent="0.25">
      <c r="A199" s="320"/>
      <c r="B199" s="93">
        <v>180</v>
      </c>
      <c r="C199" s="166"/>
      <c r="D199" s="163"/>
      <c r="E199" s="163"/>
      <c r="F199" s="11"/>
      <c r="G199" s="335" t="b">
        <f t="shared" si="16"/>
        <v>1</v>
      </c>
      <c r="H199" s="335" t="b">
        <f t="shared" si="17"/>
        <v>1</v>
      </c>
      <c r="I199" s="335" t="b">
        <f t="shared" si="13"/>
        <v>1</v>
      </c>
      <c r="J199" s="335" t="b">
        <f t="shared" si="12"/>
        <v>1</v>
      </c>
      <c r="K199" s="335">
        <f t="shared" si="14"/>
        <v>0</v>
      </c>
      <c r="L199" s="335">
        <f t="shared" si="15"/>
        <v>0</v>
      </c>
    </row>
    <row r="200" spans="1:12" ht="15.75" x14ac:dyDescent="0.25">
      <c r="A200" s="320"/>
      <c r="B200" s="93">
        <v>181</v>
      </c>
      <c r="C200" s="166"/>
      <c r="D200" s="163"/>
      <c r="E200" s="163"/>
      <c r="F200" s="11"/>
      <c r="G200" s="335" t="b">
        <f t="shared" si="16"/>
        <v>1</v>
      </c>
      <c r="H200" s="335" t="b">
        <f t="shared" si="17"/>
        <v>1</v>
      </c>
      <c r="I200" s="335" t="b">
        <f t="shared" si="13"/>
        <v>1</v>
      </c>
      <c r="J200" s="335" t="b">
        <f t="shared" si="12"/>
        <v>1</v>
      </c>
      <c r="K200" s="335">
        <f t="shared" si="14"/>
        <v>0</v>
      </c>
      <c r="L200" s="335">
        <f t="shared" si="15"/>
        <v>0</v>
      </c>
    </row>
    <row r="201" spans="1:12" ht="15.75" x14ac:dyDescent="0.25">
      <c r="A201" s="320"/>
      <c r="B201" s="93">
        <v>182</v>
      </c>
      <c r="C201" s="166"/>
      <c r="D201" s="163"/>
      <c r="E201" s="163"/>
      <c r="F201" s="11"/>
      <c r="G201" s="335" t="b">
        <f t="shared" si="16"/>
        <v>1</v>
      </c>
      <c r="H201" s="335" t="b">
        <f t="shared" si="17"/>
        <v>1</v>
      </c>
      <c r="I201" s="335" t="b">
        <f t="shared" si="13"/>
        <v>1</v>
      </c>
      <c r="J201" s="335" t="b">
        <f t="shared" si="12"/>
        <v>1</v>
      </c>
      <c r="K201" s="335">
        <f t="shared" si="14"/>
        <v>0</v>
      </c>
      <c r="L201" s="335">
        <f t="shared" si="15"/>
        <v>0</v>
      </c>
    </row>
    <row r="202" spans="1:12" ht="15.75" x14ac:dyDescent="0.25">
      <c r="A202" s="320"/>
      <c r="B202" s="93">
        <v>183</v>
      </c>
      <c r="C202" s="166"/>
      <c r="D202" s="163"/>
      <c r="E202" s="163"/>
      <c r="F202" s="11"/>
      <c r="G202" s="335" t="b">
        <f t="shared" si="16"/>
        <v>1</v>
      </c>
      <c r="H202" s="335" t="b">
        <f t="shared" si="17"/>
        <v>1</v>
      </c>
      <c r="I202" s="335" t="b">
        <f t="shared" si="13"/>
        <v>1</v>
      </c>
      <c r="J202" s="335" t="b">
        <f t="shared" si="12"/>
        <v>1</v>
      </c>
      <c r="K202" s="335">
        <f t="shared" si="14"/>
        <v>0</v>
      </c>
      <c r="L202" s="335">
        <f t="shared" si="15"/>
        <v>0</v>
      </c>
    </row>
    <row r="203" spans="1:12" ht="15.75" x14ac:dyDescent="0.25">
      <c r="A203" s="320"/>
      <c r="B203" s="93">
        <v>184</v>
      </c>
      <c r="C203" s="166"/>
      <c r="D203" s="163"/>
      <c r="E203" s="163"/>
      <c r="F203" s="11"/>
      <c r="G203" s="335" t="b">
        <f t="shared" si="16"/>
        <v>1</v>
      </c>
      <c r="H203" s="335" t="b">
        <f t="shared" si="17"/>
        <v>1</v>
      </c>
      <c r="I203" s="335" t="b">
        <f t="shared" si="13"/>
        <v>1</v>
      </c>
      <c r="J203" s="335" t="b">
        <f t="shared" si="12"/>
        <v>1</v>
      </c>
      <c r="K203" s="335">
        <f t="shared" si="14"/>
        <v>0</v>
      </c>
      <c r="L203" s="335">
        <f t="shared" si="15"/>
        <v>0</v>
      </c>
    </row>
    <row r="204" spans="1:12" ht="15.75" x14ac:dyDescent="0.25">
      <c r="A204" s="320"/>
      <c r="B204" s="93">
        <v>185</v>
      </c>
      <c r="C204" s="166"/>
      <c r="D204" s="163"/>
      <c r="E204" s="163"/>
      <c r="F204" s="11"/>
      <c r="G204" s="335" t="b">
        <f t="shared" si="16"/>
        <v>1</v>
      </c>
      <c r="H204" s="335" t="b">
        <f t="shared" si="17"/>
        <v>1</v>
      </c>
      <c r="I204" s="335" t="b">
        <f t="shared" si="13"/>
        <v>1</v>
      </c>
      <c r="J204" s="335" t="b">
        <f t="shared" si="12"/>
        <v>1</v>
      </c>
      <c r="K204" s="335">
        <f t="shared" si="14"/>
        <v>0</v>
      </c>
      <c r="L204" s="335">
        <f t="shared" si="15"/>
        <v>0</v>
      </c>
    </row>
    <row r="205" spans="1:12" ht="15.75" x14ac:dyDescent="0.25">
      <c r="A205" s="320"/>
      <c r="B205" s="93">
        <v>186</v>
      </c>
      <c r="C205" s="166"/>
      <c r="D205" s="163"/>
      <c r="E205" s="163"/>
      <c r="F205" s="11"/>
      <c r="G205" s="335" t="b">
        <f t="shared" si="16"/>
        <v>1</v>
      </c>
      <c r="H205" s="335" t="b">
        <f t="shared" si="17"/>
        <v>1</v>
      </c>
      <c r="I205" s="335" t="b">
        <f t="shared" si="13"/>
        <v>1</v>
      </c>
      <c r="J205" s="335" t="b">
        <f t="shared" si="12"/>
        <v>1</v>
      </c>
      <c r="K205" s="335">
        <f t="shared" si="14"/>
        <v>0</v>
      </c>
      <c r="L205" s="335">
        <f t="shared" si="15"/>
        <v>0</v>
      </c>
    </row>
    <row r="206" spans="1:12" ht="15.75" x14ac:dyDescent="0.25">
      <c r="A206" s="320"/>
      <c r="B206" s="93">
        <v>187</v>
      </c>
      <c r="C206" s="166"/>
      <c r="D206" s="163"/>
      <c r="E206" s="163"/>
      <c r="F206" s="11"/>
      <c r="G206" s="335" t="b">
        <f t="shared" si="16"/>
        <v>1</v>
      </c>
      <c r="H206" s="335" t="b">
        <f t="shared" si="17"/>
        <v>1</v>
      </c>
      <c r="I206" s="335" t="b">
        <f t="shared" si="13"/>
        <v>1</v>
      </c>
      <c r="J206" s="335" t="b">
        <f t="shared" si="12"/>
        <v>1</v>
      </c>
      <c r="K206" s="335">
        <f t="shared" si="14"/>
        <v>0</v>
      </c>
      <c r="L206" s="335">
        <f t="shared" si="15"/>
        <v>0</v>
      </c>
    </row>
    <row r="207" spans="1:12" ht="15.75" x14ac:dyDescent="0.25">
      <c r="A207" s="320"/>
      <c r="B207" s="93">
        <v>188</v>
      </c>
      <c r="C207" s="166"/>
      <c r="D207" s="163"/>
      <c r="E207" s="163"/>
      <c r="F207" s="11"/>
      <c r="G207" s="335" t="b">
        <f t="shared" si="16"/>
        <v>1</v>
      </c>
      <c r="H207" s="335" t="b">
        <f t="shared" si="17"/>
        <v>1</v>
      </c>
      <c r="I207" s="335" t="b">
        <f t="shared" si="13"/>
        <v>1</v>
      </c>
      <c r="J207" s="335" t="b">
        <f t="shared" si="12"/>
        <v>1</v>
      </c>
      <c r="K207" s="335">
        <f t="shared" si="14"/>
        <v>0</v>
      </c>
      <c r="L207" s="335">
        <f t="shared" si="15"/>
        <v>0</v>
      </c>
    </row>
    <row r="208" spans="1:12" ht="15.75" x14ac:dyDescent="0.25">
      <c r="A208" s="320"/>
      <c r="B208" s="93">
        <v>189</v>
      </c>
      <c r="C208" s="166"/>
      <c r="D208" s="163"/>
      <c r="E208" s="163"/>
      <c r="F208" s="11"/>
      <c r="G208" s="335" t="b">
        <f t="shared" si="16"/>
        <v>1</v>
      </c>
      <c r="H208" s="335" t="b">
        <f t="shared" si="17"/>
        <v>1</v>
      </c>
      <c r="I208" s="335" t="b">
        <f t="shared" si="13"/>
        <v>1</v>
      </c>
      <c r="J208" s="335" t="b">
        <f t="shared" si="12"/>
        <v>1</v>
      </c>
      <c r="K208" s="335">
        <f t="shared" si="14"/>
        <v>0</v>
      </c>
      <c r="L208" s="335">
        <f t="shared" si="15"/>
        <v>0</v>
      </c>
    </row>
    <row r="209" spans="1:12" ht="15.75" x14ac:dyDescent="0.25">
      <c r="A209" s="320"/>
      <c r="B209" s="93">
        <v>190</v>
      </c>
      <c r="C209" s="166"/>
      <c r="D209" s="163"/>
      <c r="E209" s="163"/>
      <c r="F209" s="11"/>
      <c r="G209" s="335" t="b">
        <f t="shared" si="16"/>
        <v>1</v>
      </c>
      <c r="H209" s="335" t="b">
        <f t="shared" si="17"/>
        <v>1</v>
      </c>
      <c r="I209" s="335" t="b">
        <f t="shared" si="13"/>
        <v>1</v>
      </c>
      <c r="J209" s="335" t="b">
        <f t="shared" si="12"/>
        <v>1</v>
      </c>
      <c r="K209" s="335">
        <f t="shared" si="14"/>
        <v>0</v>
      </c>
      <c r="L209" s="335">
        <f t="shared" si="15"/>
        <v>0</v>
      </c>
    </row>
    <row r="210" spans="1:12" ht="15.75" x14ac:dyDescent="0.25">
      <c r="A210" s="320"/>
      <c r="B210" s="93">
        <v>191</v>
      </c>
      <c r="C210" s="166"/>
      <c r="D210" s="163"/>
      <c r="E210" s="163"/>
      <c r="F210" s="11"/>
      <c r="G210" s="335" t="b">
        <f t="shared" si="16"/>
        <v>1</v>
      </c>
      <c r="H210" s="335" t="b">
        <f t="shared" si="17"/>
        <v>1</v>
      </c>
      <c r="I210" s="335" t="b">
        <f t="shared" si="13"/>
        <v>1</v>
      </c>
      <c r="J210" s="335" t="b">
        <f t="shared" si="12"/>
        <v>1</v>
      </c>
      <c r="K210" s="335">
        <f t="shared" si="14"/>
        <v>0</v>
      </c>
      <c r="L210" s="335">
        <f t="shared" si="15"/>
        <v>0</v>
      </c>
    </row>
    <row r="211" spans="1:12" ht="15.75" x14ac:dyDescent="0.25">
      <c r="A211" s="320"/>
      <c r="B211" s="93">
        <v>192</v>
      </c>
      <c r="C211" s="166"/>
      <c r="D211" s="163"/>
      <c r="E211" s="163"/>
      <c r="F211" s="11"/>
      <c r="G211" s="335" t="b">
        <f t="shared" si="16"/>
        <v>1</v>
      </c>
      <c r="H211" s="335" t="b">
        <f t="shared" si="17"/>
        <v>1</v>
      </c>
      <c r="I211" s="335" t="b">
        <f t="shared" si="13"/>
        <v>1</v>
      </c>
      <c r="J211" s="335" t="b">
        <f t="shared" si="12"/>
        <v>1</v>
      </c>
      <c r="K211" s="335">
        <f t="shared" si="14"/>
        <v>0</v>
      </c>
      <c r="L211" s="335">
        <f t="shared" si="15"/>
        <v>0</v>
      </c>
    </row>
    <row r="212" spans="1:12" ht="15.75" x14ac:dyDescent="0.25">
      <c r="A212" s="320"/>
      <c r="B212" s="93">
        <v>193</v>
      </c>
      <c r="C212" s="166"/>
      <c r="D212" s="163"/>
      <c r="E212" s="163"/>
      <c r="F212" s="11"/>
      <c r="G212" s="335" t="b">
        <f t="shared" si="16"/>
        <v>1</v>
      </c>
      <c r="H212" s="335" t="b">
        <f t="shared" si="17"/>
        <v>1</v>
      </c>
      <c r="I212" s="335" t="b">
        <f t="shared" si="13"/>
        <v>1</v>
      </c>
      <c r="J212" s="335" t="b">
        <f t="shared" ref="J212:J269" si="18">IF(C212="",TRUE,(IF(ISNUMBER(MATCH(C212,countries,0)),TRUE,FALSE)))</f>
        <v>1</v>
      </c>
      <c r="K212" s="335">
        <f t="shared" si="14"/>
        <v>0</v>
      </c>
      <c r="L212" s="335">
        <f t="shared" si="15"/>
        <v>0</v>
      </c>
    </row>
    <row r="213" spans="1:12" ht="15.75" x14ac:dyDescent="0.25">
      <c r="A213" s="320"/>
      <c r="B213" s="93">
        <v>194</v>
      </c>
      <c r="C213" s="166"/>
      <c r="D213" s="163"/>
      <c r="E213" s="163"/>
      <c r="F213" s="11"/>
      <c r="G213" s="335" t="b">
        <f t="shared" si="16"/>
        <v>1</v>
      </c>
      <c r="H213" s="335" t="b">
        <f t="shared" si="17"/>
        <v>1</v>
      </c>
      <c r="I213" s="335" t="b">
        <f t="shared" ref="I213:I269" si="19">IF(AND(C213&lt;&gt;"N/A",ISBLANK(C213)=FALSE,D213=0,E213=0),FALSE,TRUE)</f>
        <v>1</v>
      </c>
      <c r="J213" s="335" t="b">
        <f t="shared" si="18"/>
        <v>1</v>
      </c>
      <c r="K213" s="335">
        <f t="shared" ref="K213:K269" si="20">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D213,0)</f>
        <v>0</v>
      </c>
      <c r="L213" s="335">
        <f t="shared" ref="L213:L269" si="21">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E213,0)</f>
        <v>0</v>
      </c>
    </row>
    <row r="214" spans="1:12" ht="15.75" x14ac:dyDescent="0.25">
      <c r="A214" s="320"/>
      <c r="B214" s="93">
        <v>195</v>
      </c>
      <c r="C214" s="166"/>
      <c r="D214" s="163"/>
      <c r="E214" s="163"/>
      <c r="F214" s="11"/>
      <c r="G214" s="335" t="b">
        <f t="shared" ref="G214:G269" si="22">IF(ISBLANK(C214),TRUE,IF(OR(ISBLANK(D214),ISBLANK(E214)),FALSE,TRUE))</f>
        <v>1</v>
      </c>
      <c r="H214" s="335" t="b">
        <f t="shared" ref="H214:H269" si="23">IF(OR(AND(C214="N/A",D214=0,E214=0),AND(ISBLANK(C214),ISBLANK(D214),ISBLANK(E214)),AND(C214&lt;&gt;"N/A",ISBLANK(C214)=FALSE,ISBLANK(D214)=FALSE,ISBLANK(E214)=FALSE)),TRUE,FALSE)</f>
        <v>1</v>
      </c>
      <c r="I214" s="335" t="b">
        <f t="shared" si="19"/>
        <v>1</v>
      </c>
      <c r="J214" s="335" t="b">
        <f t="shared" si="18"/>
        <v>1</v>
      </c>
      <c r="K214" s="335">
        <f t="shared" si="20"/>
        <v>0</v>
      </c>
      <c r="L214" s="335">
        <f t="shared" si="21"/>
        <v>0</v>
      </c>
    </row>
    <row r="215" spans="1:12" ht="15.75" x14ac:dyDescent="0.25">
      <c r="A215" s="320"/>
      <c r="B215" s="93">
        <v>196</v>
      </c>
      <c r="C215" s="166"/>
      <c r="D215" s="163"/>
      <c r="E215" s="163"/>
      <c r="F215" s="11"/>
      <c r="G215" s="335" t="b">
        <f t="shared" si="22"/>
        <v>1</v>
      </c>
      <c r="H215" s="335" t="b">
        <f t="shared" si="23"/>
        <v>1</v>
      </c>
      <c r="I215" s="335" t="b">
        <f t="shared" si="19"/>
        <v>1</v>
      </c>
      <c r="J215" s="335" t="b">
        <f t="shared" si="18"/>
        <v>1</v>
      </c>
      <c r="K215" s="335">
        <f t="shared" si="20"/>
        <v>0</v>
      </c>
      <c r="L215" s="335">
        <f t="shared" si="21"/>
        <v>0</v>
      </c>
    </row>
    <row r="216" spans="1:12" ht="15.75" x14ac:dyDescent="0.25">
      <c r="A216" s="320"/>
      <c r="B216" s="93">
        <v>197</v>
      </c>
      <c r="C216" s="166"/>
      <c r="D216" s="163"/>
      <c r="E216" s="163"/>
      <c r="F216" s="11"/>
      <c r="G216" s="335" t="b">
        <f t="shared" si="22"/>
        <v>1</v>
      </c>
      <c r="H216" s="335" t="b">
        <f t="shared" si="23"/>
        <v>1</v>
      </c>
      <c r="I216" s="335" t="b">
        <f t="shared" si="19"/>
        <v>1</v>
      </c>
      <c r="J216" s="335" t="b">
        <f t="shared" si="18"/>
        <v>1</v>
      </c>
      <c r="K216" s="335">
        <f t="shared" si="20"/>
        <v>0</v>
      </c>
      <c r="L216" s="335">
        <f t="shared" si="21"/>
        <v>0</v>
      </c>
    </row>
    <row r="217" spans="1:12" ht="15.75" x14ac:dyDescent="0.25">
      <c r="A217" s="320"/>
      <c r="B217" s="93">
        <v>198</v>
      </c>
      <c r="C217" s="166"/>
      <c r="D217" s="163"/>
      <c r="E217" s="163"/>
      <c r="F217" s="11"/>
      <c r="G217" s="335" t="b">
        <f t="shared" si="22"/>
        <v>1</v>
      </c>
      <c r="H217" s="335" t="b">
        <f t="shared" si="23"/>
        <v>1</v>
      </c>
      <c r="I217" s="335" t="b">
        <f t="shared" si="19"/>
        <v>1</v>
      </c>
      <c r="J217" s="335" t="b">
        <f t="shared" si="18"/>
        <v>1</v>
      </c>
      <c r="K217" s="335">
        <f t="shared" si="20"/>
        <v>0</v>
      </c>
      <c r="L217" s="335">
        <f t="shared" si="21"/>
        <v>0</v>
      </c>
    </row>
    <row r="218" spans="1:12" ht="15.75" x14ac:dyDescent="0.25">
      <c r="A218" s="320"/>
      <c r="B218" s="93">
        <v>199</v>
      </c>
      <c r="C218" s="166"/>
      <c r="D218" s="163"/>
      <c r="E218" s="163"/>
      <c r="F218" s="11"/>
      <c r="G218" s="335" t="b">
        <f t="shared" si="22"/>
        <v>1</v>
      </c>
      <c r="H218" s="335" t="b">
        <f t="shared" si="23"/>
        <v>1</v>
      </c>
      <c r="I218" s="335" t="b">
        <f t="shared" si="19"/>
        <v>1</v>
      </c>
      <c r="J218" s="335" t="b">
        <f t="shared" si="18"/>
        <v>1</v>
      </c>
      <c r="K218" s="335">
        <f t="shared" si="20"/>
        <v>0</v>
      </c>
      <c r="L218" s="335">
        <f t="shared" si="21"/>
        <v>0</v>
      </c>
    </row>
    <row r="219" spans="1:12" ht="15.75" x14ac:dyDescent="0.25">
      <c r="A219" s="320"/>
      <c r="B219" s="93">
        <v>200</v>
      </c>
      <c r="C219" s="166"/>
      <c r="D219" s="163"/>
      <c r="E219" s="163"/>
      <c r="F219" s="11"/>
      <c r="G219" s="335" t="b">
        <f t="shared" si="22"/>
        <v>1</v>
      </c>
      <c r="H219" s="335" t="b">
        <f t="shared" si="23"/>
        <v>1</v>
      </c>
      <c r="I219" s="335" t="b">
        <f t="shared" si="19"/>
        <v>1</v>
      </c>
      <c r="J219" s="335" t="b">
        <f t="shared" si="18"/>
        <v>1</v>
      </c>
      <c r="K219" s="335">
        <f t="shared" si="20"/>
        <v>0</v>
      </c>
      <c r="L219" s="335">
        <f t="shared" si="21"/>
        <v>0</v>
      </c>
    </row>
    <row r="220" spans="1:12" ht="15.75" x14ac:dyDescent="0.25">
      <c r="A220" s="320"/>
      <c r="B220" s="93">
        <v>201</v>
      </c>
      <c r="C220" s="166"/>
      <c r="D220" s="163"/>
      <c r="E220" s="163"/>
      <c r="F220" s="11"/>
      <c r="G220" s="335" t="b">
        <f t="shared" si="22"/>
        <v>1</v>
      </c>
      <c r="H220" s="335" t="b">
        <f t="shared" si="23"/>
        <v>1</v>
      </c>
      <c r="I220" s="335" t="b">
        <f t="shared" si="19"/>
        <v>1</v>
      </c>
      <c r="J220" s="335" t="b">
        <f t="shared" si="18"/>
        <v>1</v>
      </c>
      <c r="K220" s="335">
        <f t="shared" si="20"/>
        <v>0</v>
      </c>
      <c r="L220" s="335">
        <f t="shared" si="21"/>
        <v>0</v>
      </c>
    </row>
    <row r="221" spans="1:12" ht="15.75" x14ac:dyDescent="0.25">
      <c r="A221" s="320"/>
      <c r="B221" s="93">
        <v>202</v>
      </c>
      <c r="C221" s="166"/>
      <c r="D221" s="163"/>
      <c r="E221" s="163"/>
      <c r="F221" s="11"/>
      <c r="G221" s="335" t="b">
        <f t="shared" si="22"/>
        <v>1</v>
      </c>
      <c r="H221" s="335" t="b">
        <f t="shared" si="23"/>
        <v>1</v>
      </c>
      <c r="I221" s="335" t="b">
        <f t="shared" si="19"/>
        <v>1</v>
      </c>
      <c r="J221" s="335" t="b">
        <f t="shared" si="18"/>
        <v>1</v>
      </c>
      <c r="K221" s="335">
        <f t="shared" si="20"/>
        <v>0</v>
      </c>
      <c r="L221" s="335">
        <f t="shared" si="21"/>
        <v>0</v>
      </c>
    </row>
    <row r="222" spans="1:12" ht="15.75" x14ac:dyDescent="0.25">
      <c r="A222" s="320"/>
      <c r="B222" s="93">
        <v>203</v>
      </c>
      <c r="C222" s="166"/>
      <c r="D222" s="163"/>
      <c r="E222" s="163"/>
      <c r="F222" s="11"/>
      <c r="G222" s="335" t="b">
        <f t="shared" si="22"/>
        <v>1</v>
      </c>
      <c r="H222" s="335" t="b">
        <f t="shared" si="23"/>
        <v>1</v>
      </c>
      <c r="I222" s="335" t="b">
        <f t="shared" si="19"/>
        <v>1</v>
      </c>
      <c r="J222" s="335" t="b">
        <f t="shared" si="18"/>
        <v>1</v>
      </c>
      <c r="K222" s="335">
        <f t="shared" si="20"/>
        <v>0</v>
      </c>
      <c r="L222" s="335">
        <f t="shared" si="21"/>
        <v>0</v>
      </c>
    </row>
    <row r="223" spans="1:12" ht="15.75" x14ac:dyDescent="0.25">
      <c r="A223" s="320"/>
      <c r="B223" s="93">
        <v>204</v>
      </c>
      <c r="C223" s="166"/>
      <c r="D223" s="163"/>
      <c r="E223" s="163"/>
      <c r="F223" s="11"/>
      <c r="G223" s="335" t="b">
        <f t="shared" si="22"/>
        <v>1</v>
      </c>
      <c r="H223" s="335" t="b">
        <f t="shared" si="23"/>
        <v>1</v>
      </c>
      <c r="I223" s="335" t="b">
        <f t="shared" si="19"/>
        <v>1</v>
      </c>
      <c r="J223" s="335" t="b">
        <f t="shared" si="18"/>
        <v>1</v>
      </c>
      <c r="K223" s="335">
        <f t="shared" si="20"/>
        <v>0</v>
      </c>
      <c r="L223" s="335">
        <f t="shared" si="21"/>
        <v>0</v>
      </c>
    </row>
    <row r="224" spans="1:12" ht="15.75" x14ac:dyDescent="0.25">
      <c r="A224" s="320"/>
      <c r="B224" s="93">
        <v>205</v>
      </c>
      <c r="C224" s="166"/>
      <c r="D224" s="163"/>
      <c r="E224" s="163"/>
      <c r="F224" s="11"/>
      <c r="G224" s="335" t="b">
        <f t="shared" si="22"/>
        <v>1</v>
      </c>
      <c r="H224" s="335" t="b">
        <f t="shared" si="23"/>
        <v>1</v>
      </c>
      <c r="I224" s="335" t="b">
        <f t="shared" si="19"/>
        <v>1</v>
      </c>
      <c r="J224" s="335" t="b">
        <f t="shared" si="18"/>
        <v>1</v>
      </c>
      <c r="K224" s="335">
        <f t="shared" si="20"/>
        <v>0</v>
      </c>
      <c r="L224" s="335">
        <f t="shared" si="21"/>
        <v>0</v>
      </c>
    </row>
    <row r="225" spans="1:12" ht="15.75" x14ac:dyDescent="0.25">
      <c r="A225" s="320"/>
      <c r="B225" s="93">
        <v>206</v>
      </c>
      <c r="C225" s="166"/>
      <c r="D225" s="163"/>
      <c r="E225" s="163"/>
      <c r="F225" s="11"/>
      <c r="G225" s="335" t="b">
        <f t="shared" si="22"/>
        <v>1</v>
      </c>
      <c r="H225" s="335" t="b">
        <f t="shared" si="23"/>
        <v>1</v>
      </c>
      <c r="I225" s="335" t="b">
        <f t="shared" si="19"/>
        <v>1</v>
      </c>
      <c r="J225" s="335" t="b">
        <f t="shared" si="18"/>
        <v>1</v>
      </c>
      <c r="K225" s="335">
        <f t="shared" si="20"/>
        <v>0</v>
      </c>
      <c r="L225" s="335">
        <f t="shared" si="21"/>
        <v>0</v>
      </c>
    </row>
    <row r="226" spans="1:12" ht="15.75" x14ac:dyDescent="0.25">
      <c r="A226" s="320"/>
      <c r="B226" s="93">
        <v>207</v>
      </c>
      <c r="C226" s="166"/>
      <c r="D226" s="163"/>
      <c r="E226" s="163"/>
      <c r="F226" s="11"/>
      <c r="G226" s="335" t="b">
        <f t="shared" si="22"/>
        <v>1</v>
      </c>
      <c r="H226" s="335" t="b">
        <f t="shared" si="23"/>
        <v>1</v>
      </c>
      <c r="I226" s="335" t="b">
        <f t="shared" si="19"/>
        <v>1</v>
      </c>
      <c r="J226" s="335" t="b">
        <f t="shared" si="18"/>
        <v>1</v>
      </c>
      <c r="K226" s="335">
        <f t="shared" si="20"/>
        <v>0</v>
      </c>
      <c r="L226" s="335">
        <f t="shared" si="21"/>
        <v>0</v>
      </c>
    </row>
    <row r="227" spans="1:12" ht="15.75" x14ac:dyDescent="0.25">
      <c r="A227" s="320"/>
      <c r="B227" s="93">
        <v>208</v>
      </c>
      <c r="C227" s="166"/>
      <c r="D227" s="163"/>
      <c r="E227" s="163"/>
      <c r="F227" s="11"/>
      <c r="G227" s="335" t="b">
        <f t="shared" si="22"/>
        <v>1</v>
      </c>
      <c r="H227" s="335" t="b">
        <f t="shared" si="23"/>
        <v>1</v>
      </c>
      <c r="I227" s="335" t="b">
        <f t="shared" si="19"/>
        <v>1</v>
      </c>
      <c r="J227" s="335" t="b">
        <f t="shared" si="18"/>
        <v>1</v>
      </c>
      <c r="K227" s="335">
        <f t="shared" si="20"/>
        <v>0</v>
      </c>
      <c r="L227" s="335">
        <f t="shared" si="21"/>
        <v>0</v>
      </c>
    </row>
    <row r="228" spans="1:12" ht="15.75" x14ac:dyDescent="0.25">
      <c r="A228" s="320"/>
      <c r="B228" s="93">
        <v>209</v>
      </c>
      <c r="C228" s="166"/>
      <c r="D228" s="163"/>
      <c r="E228" s="163"/>
      <c r="F228" s="11"/>
      <c r="G228" s="335" t="b">
        <f t="shared" si="22"/>
        <v>1</v>
      </c>
      <c r="H228" s="335" t="b">
        <f t="shared" si="23"/>
        <v>1</v>
      </c>
      <c r="I228" s="335" t="b">
        <f t="shared" si="19"/>
        <v>1</v>
      </c>
      <c r="J228" s="335" t="b">
        <f t="shared" si="18"/>
        <v>1</v>
      </c>
      <c r="K228" s="335">
        <f t="shared" si="20"/>
        <v>0</v>
      </c>
      <c r="L228" s="335">
        <f t="shared" si="21"/>
        <v>0</v>
      </c>
    </row>
    <row r="229" spans="1:12" ht="15.75" x14ac:dyDescent="0.25">
      <c r="A229" s="320"/>
      <c r="B229" s="93">
        <v>210</v>
      </c>
      <c r="C229" s="166"/>
      <c r="D229" s="163"/>
      <c r="E229" s="163"/>
      <c r="F229" s="11"/>
      <c r="G229" s="335" t="b">
        <f t="shared" si="22"/>
        <v>1</v>
      </c>
      <c r="H229" s="335" t="b">
        <f t="shared" si="23"/>
        <v>1</v>
      </c>
      <c r="I229" s="335" t="b">
        <f t="shared" si="19"/>
        <v>1</v>
      </c>
      <c r="J229" s="335" t="b">
        <f t="shared" si="18"/>
        <v>1</v>
      </c>
      <c r="K229" s="335">
        <f t="shared" si="20"/>
        <v>0</v>
      </c>
      <c r="L229" s="335">
        <f t="shared" si="21"/>
        <v>0</v>
      </c>
    </row>
    <row r="230" spans="1:12" ht="15.75" x14ac:dyDescent="0.25">
      <c r="A230" s="320"/>
      <c r="B230" s="93">
        <v>211</v>
      </c>
      <c r="C230" s="166"/>
      <c r="D230" s="163"/>
      <c r="E230" s="163"/>
      <c r="F230" s="11"/>
      <c r="G230" s="335" t="b">
        <f t="shared" si="22"/>
        <v>1</v>
      </c>
      <c r="H230" s="335" t="b">
        <f t="shared" si="23"/>
        <v>1</v>
      </c>
      <c r="I230" s="335" t="b">
        <f t="shared" si="19"/>
        <v>1</v>
      </c>
      <c r="J230" s="335" t="b">
        <f t="shared" si="18"/>
        <v>1</v>
      </c>
      <c r="K230" s="335">
        <f t="shared" si="20"/>
        <v>0</v>
      </c>
      <c r="L230" s="335">
        <f t="shared" si="21"/>
        <v>0</v>
      </c>
    </row>
    <row r="231" spans="1:12" ht="15.75" x14ac:dyDescent="0.25">
      <c r="A231" s="320"/>
      <c r="B231" s="93">
        <v>212</v>
      </c>
      <c r="C231" s="166"/>
      <c r="D231" s="163"/>
      <c r="E231" s="163"/>
      <c r="F231" s="11"/>
      <c r="G231" s="335" t="b">
        <f t="shared" si="22"/>
        <v>1</v>
      </c>
      <c r="H231" s="335" t="b">
        <f t="shared" si="23"/>
        <v>1</v>
      </c>
      <c r="I231" s="335" t="b">
        <f t="shared" si="19"/>
        <v>1</v>
      </c>
      <c r="J231" s="335" t="b">
        <f t="shared" si="18"/>
        <v>1</v>
      </c>
      <c r="K231" s="335">
        <f t="shared" si="20"/>
        <v>0</v>
      </c>
      <c r="L231" s="335">
        <f t="shared" si="21"/>
        <v>0</v>
      </c>
    </row>
    <row r="232" spans="1:12" ht="15.75" x14ac:dyDescent="0.25">
      <c r="A232" s="320"/>
      <c r="B232" s="93">
        <v>213</v>
      </c>
      <c r="C232" s="166"/>
      <c r="D232" s="163"/>
      <c r="E232" s="163"/>
      <c r="F232" s="11"/>
      <c r="G232" s="335" t="b">
        <f t="shared" si="22"/>
        <v>1</v>
      </c>
      <c r="H232" s="335" t="b">
        <f t="shared" si="23"/>
        <v>1</v>
      </c>
      <c r="I232" s="335" t="b">
        <f t="shared" si="19"/>
        <v>1</v>
      </c>
      <c r="J232" s="335" t="b">
        <f t="shared" si="18"/>
        <v>1</v>
      </c>
      <c r="K232" s="335">
        <f t="shared" si="20"/>
        <v>0</v>
      </c>
      <c r="L232" s="335">
        <f t="shared" si="21"/>
        <v>0</v>
      </c>
    </row>
    <row r="233" spans="1:12" ht="15.75" x14ac:dyDescent="0.25">
      <c r="A233" s="320"/>
      <c r="B233" s="93">
        <v>214</v>
      </c>
      <c r="C233" s="166"/>
      <c r="D233" s="163"/>
      <c r="E233" s="163"/>
      <c r="F233" s="11"/>
      <c r="G233" s="335" t="b">
        <f t="shared" si="22"/>
        <v>1</v>
      </c>
      <c r="H233" s="335" t="b">
        <f t="shared" si="23"/>
        <v>1</v>
      </c>
      <c r="I233" s="335" t="b">
        <f t="shared" si="19"/>
        <v>1</v>
      </c>
      <c r="J233" s="335" t="b">
        <f t="shared" si="18"/>
        <v>1</v>
      </c>
      <c r="K233" s="335">
        <f t="shared" si="20"/>
        <v>0</v>
      </c>
      <c r="L233" s="335">
        <f t="shared" si="21"/>
        <v>0</v>
      </c>
    </row>
    <row r="234" spans="1:12" ht="15.75" x14ac:dyDescent="0.25">
      <c r="A234" s="320"/>
      <c r="B234" s="93">
        <v>215</v>
      </c>
      <c r="C234" s="166"/>
      <c r="D234" s="163"/>
      <c r="E234" s="163"/>
      <c r="F234" s="11"/>
      <c r="G234" s="335" t="b">
        <f t="shared" si="22"/>
        <v>1</v>
      </c>
      <c r="H234" s="335" t="b">
        <f t="shared" si="23"/>
        <v>1</v>
      </c>
      <c r="I234" s="335" t="b">
        <f t="shared" si="19"/>
        <v>1</v>
      </c>
      <c r="J234" s="335" t="b">
        <f t="shared" si="18"/>
        <v>1</v>
      </c>
      <c r="K234" s="335">
        <f t="shared" si="20"/>
        <v>0</v>
      </c>
      <c r="L234" s="335">
        <f t="shared" si="21"/>
        <v>0</v>
      </c>
    </row>
    <row r="235" spans="1:12" ht="15.75" x14ac:dyDescent="0.25">
      <c r="A235" s="320"/>
      <c r="B235" s="93">
        <v>216</v>
      </c>
      <c r="C235" s="166"/>
      <c r="D235" s="163"/>
      <c r="E235" s="163"/>
      <c r="F235" s="11"/>
      <c r="G235" s="335" t="b">
        <f t="shared" si="22"/>
        <v>1</v>
      </c>
      <c r="H235" s="335" t="b">
        <f t="shared" si="23"/>
        <v>1</v>
      </c>
      <c r="I235" s="335" t="b">
        <f t="shared" si="19"/>
        <v>1</v>
      </c>
      <c r="J235" s="335" t="b">
        <f t="shared" si="18"/>
        <v>1</v>
      </c>
      <c r="K235" s="335">
        <f t="shared" si="20"/>
        <v>0</v>
      </c>
      <c r="L235" s="335">
        <f t="shared" si="21"/>
        <v>0</v>
      </c>
    </row>
    <row r="236" spans="1:12" ht="15.75" x14ac:dyDescent="0.25">
      <c r="A236" s="320"/>
      <c r="B236" s="93">
        <v>217</v>
      </c>
      <c r="C236" s="166"/>
      <c r="D236" s="163"/>
      <c r="E236" s="163"/>
      <c r="F236" s="11"/>
      <c r="G236" s="335" t="b">
        <f t="shared" si="22"/>
        <v>1</v>
      </c>
      <c r="H236" s="335" t="b">
        <f t="shared" si="23"/>
        <v>1</v>
      </c>
      <c r="I236" s="335" t="b">
        <f t="shared" si="19"/>
        <v>1</v>
      </c>
      <c r="J236" s="335" t="b">
        <f t="shared" si="18"/>
        <v>1</v>
      </c>
      <c r="K236" s="335">
        <f t="shared" si="20"/>
        <v>0</v>
      </c>
      <c r="L236" s="335">
        <f t="shared" si="21"/>
        <v>0</v>
      </c>
    </row>
    <row r="237" spans="1:12" ht="15.75" x14ac:dyDescent="0.25">
      <c r="A237" s="320"/>
      <c r="B237" s="93">
        <v>218</v>
      </c>
      <c r="C237" s="166"/>
      <c r="D237" s="163"/>
      <c r="E237" s="163"/>
      <c r="F237" s="11"/>
      <c r="G237" s="335" t="b">
        <f t="shared" si="22"/>
        <v>1</v>
      </c>
      <c r="H237" s="335" t="b">
        <f t="shared" si="23"/>
        <v>1</v>
      </c>
      <c r="I237" s="335" t="b">
        <f t="shared" si="19"/>
        <v>1</v>
      </c>
      <c r="J237" s="335" t="b">
        <f t="shared" si="18"/>
        <v>1</v>
      </c>
      <c r="K237" s="335">
        <f t="shared" si="20"/>
        <v>0</v>
      </c>
      <c r="L237" s="335">
        <f t="shared" si="21"/>
        <v>0</v>
      </c>
    </row>
    <row r="238" spans="1:12" ht="15.75" x14ac:dyDescent="0.25">
      <c r="A238" s="320"/>
      <c r="B238" s="93">
        <v>219</v>
      </c>
      <c r="C238" s="166"/>
      <c r="D238" s="163"/>
      <c r="E238" s="163"/>
      <c r="F238" s="11"/>
      <c r="G238" s="335" t="b">
        <f t="shared" si="22"/>
        <v>1</v>
      </c>
      <c r="H238" s="335" t="b">
        <f t="shared" si="23"/>
        <v>1</v>
      </c>
      <c r="I238" s="335" t="b">
        <f t="shared" si="19"/>
        <v>1</v>
      </c>
      <c r="J238" s="335" t="b">
        <f t="shared" si="18"/>
        <v>1</v>
      </c>
      <c r="K238" s="335">
        <f t="shared" si="20"/>
        <v>0</v>
      </c>
      <c r="L238" s="335">
        <f t="shared" si="21"/>
        <v>0</v>
      </c>
    </row>
    <row r="239" spans="1:12" ht="15.75" x14ac:dyDescent="0.25">
      <c r="A239" s="320"/>
      <c r="B239" s="93">
        <v>220</v>
      </c>
      <c r="C239" s="166"/>
      <c r="D239" s="163"/>
      <c r="E239" s="163"/>
      <c r="F239" s="11"/>
      <c r="G239" s="335" t="b">
        <f t="shared" si="22"/>
        <v>1</v>
      </c>
      <c r="H239" s="335" t="b">
        <f t="shared" si="23"/>
        <v>1</v>
      </c>
      <c r="I239" s="335" t="b">
        <f t="shared" si="19"/>
        <v>1</v>
      </c>
      <c r="J239" s="335" t="b">
        <f t="shared" si="18"/>
        <v>1</v>
      </c>
      <c r="K239" s="335">
        <f t="shared" si="20"/>
        <v>0</v>
      </c>
      <c r="L239" s="335">
        <f t="shared" si="21"/>
        <v>0</v>
      </c>
    </row>
    <row r="240" spans="1:12" ht="15.75" x14ac:dyDescent="0.25">
      <c r="A240" s="320"/>
      <c r="B240" s="93">
        <v>221</v>
      </c>
      <c r="C240" s="166"/>
      <c r="D240" s="163"/>
      <c r="E240" s="163"/>
      <c r="F240" s="11"/>
      <c r="G240" s="335" t="b">
        <f t="shared" si="22"/>
        <v>1</v>
      </c>
      <c r="H240" s="335" t="b">
        <f t="shared" si="23"/>
        <v>1</v>
      </c>
      <c r="I240" s="335" t="b">
        <f t="shared" si="19"/>
        <v>1</v>
      </c>
      <c r="J240" s="335" t="b">
        <f t="shared" si="18"/>
        <v>1</v>
      </c>
      <c r="K240" s="335">
        <f t="shared" si="20"/>
        <v>0</v>
      </c>
      <c r="L240" s="335">
        <f t="shared" si="21"/>
        <v>0</v>
      </c>
    </row>
    <row r="241" spans="1:12" ht="15.75" x14ac:dyDescent="0.25">
      <c r="A241" s="320"/>
      <c r="B241" s="93">
        <v>222</v>
      </c>
      <c r="C241" s="166"/>
      <c r="D241" s="163"/>
      <c r="E241" s="163"/>
      <c r="F241" s="11"/>
      <c r="G241" s="335" t="b">
        <f t="shared" si="22"/>
        <v>1</v>
      </c>
      <c r="H241" s="335" t="b">
        <f t="shared" si="23"/>
        <v>1</v>
      </c>
      <c r="I241" s="335" t="b">
        <f t="shared" si="19"/>
        <v>1</v>
      </c>
      <c r="J241" s="335" t="b">
        <f t="shared" si="18"/>
        <v>1</v>
      </c>
      <c r="K241" s="335">
        <f t="shared" si="20"/>
        <v>0</v>
      </c>
      <c r="L241" s="335">
        <f t="shared" si="21"/>
        <v>0</v>
      </c>
    </row>
    <row r="242" spans="1:12" ht="15.75" x14ac:dyDescent="0.25">
      <c r="A242" s="320"/>
      <c r="B242" s="93">
        <v>223</v>
      </c>
      <c r="C242" s="166"/>
      <c r="D242" s="163"/>
      <c r="E242" s="163"/>
      <c r="F242" s="11"/>
      <c r="G242" s="335" t="b">
        <f t="shared" si="22"/>
        <v>1</v>
      </c>
      <c r="H242" s="335" t="b">
        <f t="shared" si="23"/>
        <v>1</v>
      </c>
      <c r="I242" s="335" t="b">
        <f t="shared" si="19"/>
        <v>1</v>
      </c>
      <c r="J242" s="335" t="b">
        <f t="shared" si="18"/>
        <v>1</v>
      </c>
      <c r="K242" s="335">
        <f t="shared" si="20"/>
        <v>0</v>
      </c>
      <c r="L242" s="335">
        <f t="shared" si="21"/>
        <v>0</v>
      </c>
    </row>
    <row r="243" spans="1:12" ht="15.75" x14ac:dyDescent="0.25">
      <c r="A243" s="320"/>
      <c r="B243" s="93">
        <v>224</v>
      </c>
      <c r="C243" s="166"/>
      <c r="D243" s="163"/>
      <c r="E243" s="163"/>
      <c r="F243" s="11"/>
      <c r="G243" s="335" t="b">
        <f t="shared" si="22"/>
        <v>1</v>
      </c>
      <c r="H243" s="335" t="b">
        <f t="shared" si="23"/>
        <v>1</v>
      </c>
      <c r="I243" s="335" t="b">
        <f t="shared" si="19"/>
        <v>1</v>
      </c>
      <c r="J243" s="335" t="b">
        <f t="shared" si="18"/>
        <v>1</v>
      </c>
      <c r="K243" s="335">
        <f t="shared" si="20"/>
        <v>0</v>
      </c>
      <c r="L243" s="335">
        <f t="shared" si="21"/>
        <v>0</v>
      </c>
    </row>
    <row r="244" spans="1:12" ht="15.75" x14ac:dyDescent="0.25">
      <c r="A244" s="320"/>
      <c r="B244" s="93">
        <v>225</v>
      </c>
      <c r="C244" s="166"/>
      <c r="D244" s="163"/>
      <c r="E244" s="163"/>
      <c r="F244" s="11"/>
      <c r="G244" s="335" t="b">
        <f t="shared" si="22"/>
        <v>1</v>
      </c>
      <c r="H244" s="335" t="b">
        <f t="shared" si="23"/>
        <v>1</v>
      </c>
      <c r="I244" s="335" t="b">
        <f t="shared" si="19"/>
        <v>1</v>
      </c>
      <c r="J244" s="335" t="b">
        <f t="shared" si="18"/>
        <v>1</v>
      </c>
      <c r="K244" s="335">
        <f t="shared" si="20"/>
        <v>0</v>
      </c>
      <c r="L244" s="335">
        <f t="shared" si="21"/>
        <v>0</v>
      </c>
    </row>
    <row r="245" spans="1:12" ht="15.75" x14ac:dyDescent="0.25">
      <c r="A245" s="320"/>
      <c r="B245" s="93">
        <v>226</v>
      </c>
      <c r="C245" s="166"/>
      <c r="D245" s="163"/>
      <c r="E245" s="163"/>
      <c r="F245" s="11"/>
      <c r="G245" s="335" t="b">
        <f t="shared" si="22"/>
        <v>1</v>
      </c>
      <c r="H245" s="335" t="b">
        <f t="shared" si="23"/>
        <v>1</v>
      </c>
      <c r="I245" s="335" t="b">
        <f t="shared" si="19"/>
        <v>1</v>
      </c>
      <c r="J245" s="335" t="b">
        <f t="shared" si="18"/>
        <v>1</v>
      </c>
      <c r="K245" s="335">
        <f t="shared" si="20"/>
        <v>0</v>
      </c>
      <c r="L245" s="335">
        <f t="shared" si="21"/>
        <v>0</v>
      </c>
    </row>
    <row r="246" spans="1:12" ht="15.75" x14ac:dyDescent="0.25">
      <c r="A246" s="320"/>
      <c r="B246" s="93">
        <v>227</v>
      </c>
      <c r="C246" s="166"/>
      <c r="D246" s="163"/>
      <c r="E246" s="163"/>
      <c r="F246" s="11"/>
      <c r="G246" s="335" t="b">
        <f t="shared" si="22"/>
        <v>1</v>
      </c>
      <c r="H246" s="335" t="b">
        <f t="shared" si="23"/>
        <v>1</v>
      </c>
      <c r="I246" s="335" t="b">
        <f t="shared" si="19"/>
        <v>1</v>
      </c>
      <c r="J246" s="335" t="b">
        <f t="shared" si="18"/>
        <v>1</v>
      </c>
      <c r="K246" s="335">
        <f t="shared" si="20"/>
        <v>0</v>
      </c>
      <c r="L246" s="335">
        <f t="shared" si="21"/>
        <v>0</v>
      </c>
    </row>
    <row r="247" spans="1:12" ht="15.75" x14ac:dyDescent="0.25">
      <c r="A247" s="320"/>
      <c r="B247" s="93">
        <v>228</v>
      </c>
      <c r="C247" s="166"/>
      <c r="D247" s="163"/>
      <c r="E247" s="163"/>
      <c r="F247" s="11"/>
      <c r="G247" s="335" t="b">
        <f t="shared" si="22"/>
        <v>1</v>
      </c>
      <c r="H247" s="335" t="b">
        <f t="shared" si="23"/>
        <v>1</v>
      </c>
      <c r="I247" s="335" t="b">
        <f t="shared" si="19"/>
        <v>1</v>
      </c>
      <c r="J247" s="335" t="b">
        <f t="shared" si="18"/>
        <v>1</v>
      </c>
      <c r="K247" s="335">
        <f t="shared" si="20"/>
        <v>0</v>
      </c>
      <c r="L247" s="335">
        <f t="shared" si="21"/>
        <v>0</v>
      </c>
    </row>
    <row r="248" spans="1:12" ht="15.75" x14ac:dyDescent="0.25">
      <c r="A248" s="320"/>
      <c r="B248" s="93">
        <v>229</v>
      </c>
      <c r="C248" s="166"/>
      <c r="D248" s="163"/>
      <c r="E248" s="163"/>
      <c r="F248" s="11"/>
      <c r="G248" s="335" t="b">
        <f t="shared" si="22"/>
        <v>1</v>
      </c>
      <c r="H248" s="335" t="b">
        <f t="shared" si="23"/>
        <v>1</v>
      </c>
      <c r="I248" s="335" t="b">
        <f t="shared" si="19"/>
        <v>1</v>
      </c>
      <c r="J248" s="335" t="b">
        <f t="shared" si="18"/>
        <v>1</v>
      </c>
      <c r="K248" s="335">
        <f t="shared" si="20"/>
        <v>0</v>
      </c>
      <c r="L248" s="335">
        <f t="shared" si="21"/>
        <v>0</v>
      </c>
    </row>
    <row r="249" spans="1:12" ht="15.75" x14ac:dyDescent="0.25">
      <c r="A249" s="320"/>
      <c r="B249" s="93">
        <v>230</v>
      </c>
      <c r="C249" s="166"/>
      <c r="D249" s="163"/>
      <c r="E249" s="163"/>
      <c r="F249" s="11"/>
      <c r="G249" s="335" t="b">
        <f t="shared" si="22"/>
        <v>1</v>
      </c>
      <c r="H249" s="335" t="b">
        <f t="shared" si="23"/>
        <v>1</v>
      </c>
      <c r="I249" s="335" t="b">
        <f t="shared" si="19"/>
        <v>1</v>
      </c>
      <c r="J249" s="335" t="b">
        <f t="shared" si="18"/>
        <v>1</v>
      </c>
      <c r="K249" s="335">
        <f t="shared" si="20"/>
        <v>0</v>
      </c>
      <c r="L249" s="335">
        <f t="shared" si="21"/>
        <v>0</v>
      </c>
    </row>
    <row r="250" spans="1:12" ht="15.75" x14ac:dyDescent="0.25">
      <c r="A250" s="320"/>
      <c r="B250" s="93">
        <v>231</v>
      </c>
      <c r="C250" s="166"/>
      <c r="D250" s="163"/>
      <c r="E250" s="163"/>
      <c r="F250" s="11"/>
      <c r="G250" s="335" t="b">
        <f t="shared" si="22"/>
        <v>1</v>
      </c>
      <c r="H250" s="335" t="b">
        <f t="shared" si="23"/>
        <v>1</v>
      </c>
      <c r="I250" s="335" t="b">
        <f t="shared" si="19"/>
        <v>1</v>
      </c>
      <c r="J250" s="335" t="b">
        <f t="shared" si="18"/>
        <v>1</v>
      </c>
      <c r="K250" s="335">
        <f t="shared" si="20"/>
        <v>0</v>
      </c>
      <c r="L250" s="335">
        <f t="shared" si="21"/>
        <v>0</v>
      </c>
    </row>
    <row r="251" spans="1:12" ht="15.75" x14ac:dyDescent="0.25">
      <c r="A251" s="320"/>
      <c r="B251" s="93">
        <v>232</v>
      </c>
      <c r="C251" s="166"/>
      <c r="D251" s="163"/>
      <c r="E251" s="163"/>
      <c r="F251" s="11"/>
      <c r="G251" s="335" t="b">
        <f t="shared" si="22"/>
        <v>1</v>
      </c>
      <c r="H251" s="335" t="b">
        <f t="shared" si="23"/>
        <v>1</v>
      </c>
      <c r="I251" s="335" t="b">
        <f t="shared" si="19"/>
        <v>1</v>
      </c>
      <c r="J251" s="335" t="b">
        <f t="shared" si="18"/>
        <v>1</v>
      </c>
      <c r="K251" s="335">
        <f t="shared" si="20"/>
        <v>0</v>
      </c>
      <c r="L251" s="335">
        <f t="shared" si="21"/>
        <v>0</v>
      </c>
    </row>
    <row r="252" spans="1:12" ht="15.75" x14ac:dyDescent="0.25">
      <c r="A252" s="320"/>
      <c r="B252" s="93">
        <v>233</v>
      </c>
      <c r="C252" s="166"/>
      <c r="D252" s="163"/>
      <c r="E252" s="163"/>
      <c r="F252" s="11"/>
      <c r="G252" s="335" t="b">
        <f t="shared" si="22"/>
        <v>1</v>
      </c>
      <c r="H252" s="335" t="b">
        <f t="shared" si="23"/>
        <v>1</v>
      </c>
      <c r="I252" s="335" t="b">
        <f t="shared" si="19"/>
        <v>1</v>
      </c>
      <c r="J252" s="335" t="b">
        <f t="shared" si="18"/>
        <v>1</v>
      </c>
      <c r="K252" s="335">
        <f t="shared" si="20"/>
        <v>0</v>
      </c>
      <c r="L252" s="335">
        <f t="shared" si="21"/>
        <v>0</v>
      </c>
    </row>
    <row r="253" spans="1:12" ht="15.75" x14ac:dyDescent="0.25">
      <c r="A253" s="320"/>
      <c r="B253" s="93">
        <v>234</v>
      </c>
      <c r="C253" s="166"/>
      <c r="D253" s="163"/>
      <c r="E253" s="163"/>
      <c r="F253" s="11"/>
      <c r="G253" s="335" t="b">
        <f t="shared" si="22"/>
        <v>1</v>
      </c>
      <c r="H253" s="335" t="b">
        <f t="shared" si="23"/>
        <v>1</v>
      </c>
      <c r="I253" s="335" t="b">
        <f t="shared" si="19"/>
        <v>1</v>
      </c>
      <c r="J253" s="335" t="b">
        <f t="shared" si="18"/>
        <v>1</v>
      </c>
      <c r="K253" s="335">
        <f t="shared" si="20"/>
        <v>0</v>
      </c>
      <c r="L253" s="335">
        <f t="shared" si="21"/>
        <v>0</v>
      </c>
    </row>
    <row r="254" spans="1:12" ht="15.75" x14ac:dyDescent="0.25">
      <c r="A254" s="320"/>
      <c r="B254" s="93">
        <v>235</v>
      </c>
      <c r="C254" s="166"/>
      <c r="D254" s="163"/>
      <c r="E254" s="163"/>
      <c r="F254" s="11"/>
      <c r="G254" s="335" t="b">
        <f t="shared" si="22"/>
        <v>1</v>
      </c>
      <c r="H254" s="335" t="b">
        <f t="shared" si="23"/>
        <v>1</v>
      </c>
      <c r="I254" s="335" t="b">
        <f t="shared" si="19"/>
        <v>1</v>
      </c>
      <c r="J254" s="335" t="b">
        <f t="shared" si="18"/>
        <v>1</v>
      </c>
      <c r="K254" s="335">
        <f t="shared" si="20"/>
        <v>0</v>
      </c>
      <c r="L254" s="335">
        <f t="shared" si="21"/>
        <v>0</v>
      </c>
    </row>
    <row r="255" spans="1:12" ht="15.75" x14ac:dyDescent="0.25">
      <c r="A255" s="320"/>
      <c r="B255" s="93">
        <v>236</v>
      </c>
      <c r="C255" s="166"/>
      <c r="D255" s="163"/>
      <c r="E255" s="163"/>
      <c r="F255" s="11"/>
      <c r="G255" s="335" t="b">
        <f t="shared" si="22"/>
        <v>1</v>
      </c>
      <c r="H255" s="335" t="b">
        <f t="shared" si="23"/>
        <v>1</v>
      </c>
      <c r="I255" s="335" t="b">
        <f t="shared" si="19"/>
        <v>1</v>
      </c>
      <c r="J255" s="335" t="b">
        <f t="shared" si="18"/>
        <v>1</v>
      </c>
      <c r="K255" s="335">
        <f t="shared" si="20"/>
        <v>0</v>
      </c>
      <c r="L255" s="335">
        <f t="shared" si="21"/>
        <v>0</v>
      </c>
    </row>
    <row r="256" spans="1:12" ht="15.75" x14ac:dyDescent="0.25">
      <c r="A256" s="320"/>
      <c r="B256" s="93">
        <v>237</v>
      </c>
      <c r="C256" s="166"/>
      <c r="D256" s="163"/>
      <c r="E256" s="163"/>
      <c r="F256" s="11"/>
      <c r="G256" s="335" t="b">
        <f t="shared" si="22"/>
        <v>1</v>
      </c>
      <c r="H256" s="335" t="b">
        <f t="shared" si="23"/>
        <v>1</v>
      </c>
      <c r="I256" s="335" t="b">
        <f t="shared" si="19"/>
        <v>1</v>
      </c>
      <c r="J256" s="335" t="b">
        <f t="shared" si="18"/>
        <v>1</v>
      </c>
      <c r="K256" s="335">
        <f t="shared" si="20"/>
        <v>0</v>
      </c>
      <c r="L256" s="335">
        <f t="shared" si="21"/>
        <v>0</v>
      </c>
    </row>
    <row r="257" spans="1:12" ht="15.75" x14ac:dyDescent="0.25">
      <c r="A257" s="320"/>
      <c r="B257" s="93">
        <v>238</v>
      </c>
      <c r="C257" s="166"/>
      <c r="D257" s="163"/>
      <c r="E257" s="163"/>
      <c r="F257" s="11"/>
      <c r="G257" s="335" t="b">
        <f t="shared" si="22"/>
        <v>1</v>
      </c>
      <c r="H257" s="335" t="b">
        <f t="shared" si="23"/>
        <v>1</v>
      </c>
      <c r="I257" s="335" t="b">
        <f t="shared" si="19"/>
        <v>1</v>
      </c>
      <c r="J257" s="335" t="b">
        <f t="shared" si="18"/>
        <v>1</v>
      </c>
      <c r="K257" s="335">
        <f t="shared" si="20"/>
        <v>0</v>
      </c>
      <c r="L257" s="335">
        <f t="shared" si="21"/>
        <v>0</v>
      </c>
    </row>
    <row r="258" spans="1:12" ht="15.75" x14ac:dyDescent="0.25">
      <c r="A258" s="320"/>
      <c r="B258" s="93">
        <v>239</v>
      </c>
      <c r="C258" s="166"/>
      <c r="D258" s="163"/>
      <c r="E258" s="163"/>
      <c r="F258" s="11"/>
      <c r="G258" s="335" t="b">
        <f t="shared" si="22"/>
        <v>1</v>
      </c>
      <c r="H258" s="335" t="b">
        <f t="shared" si="23"/>
        <v>1</v>
      </c>
      <c r="I258" s="335" t="b">
        <f t="shared" si="19"/>
        <v>1</v>
      </c>
      <c r="J258" s="335" t="b">
        <f t="shared" si="18"/>
        <v>1</v>
      </c>
      <c r="K258" s="335">
        <f t="shared" si="20"/>
        <v>0</v>
      </c>
      <c r="L258" s="335">
        <f t="shared" si="21"/>
        <v>0</v>
      </c>
    </row>
    <row r="259" spans="1:12" ht="15.75" x14ac:dyDescent="0.25">
      <c r="A259" s="320"/>
      <c r="B259" s="93">
        <v>240</v>
      </c>
      <c r="C259" s="166"/>
      <c r="D259" s="163"/>
      <c r="E259" s="163"/>
      <c r="F259" s="11"/>
      <c r="G259" s="335" t="b">
        <f t="shared" si="22"/>
        <v>1</v>
      </c>
      <c r="H259" s="335" t="b">
        <f t="shared" si="23"/>
        <v>1</v>
      </c>
      <c r="I259" s="335" t="b">
        <f t="shared" si="19"/>
        <v>1</v>
      </c>
      <c r="J259" s="335" t="b">
        <f t="shared" si="18"/>
        <v>1</v>
      </c>
      <c r="K259" s="335">
        <f t="shared" si="20"/>
        <v>0</v>
      </c>
      <c r="L259" s="335">
        <f t="shared" si="21"/>
        <v>0</v>
      </c>
    </row>
    <row r="260" spans="1:12" ht="15.75" x14ac:dyDescent="0.25">
      <c r="A260" s="320"/>
      <c r="B260" s="93">
        <v>241</v>
      </c>
      <c r="C260" s="166"/>
      <c r="D260" s="163"/>
      <c r="E260" s="163"/>
      <c r="F260" s="11"/>
      <c r="G260" s="335" t="b">
        <f t="shared" si="22"/>
        <v>1</v>
      </c>
      <c r="H260" s="335" t="b">
        <f t="shared" si="23"/>
        <v>1</v>
      </c>
      <c r="I260" s="335" t="b">
        <f t="shared" si="19"/>
        <v>1</v>
      </c>
      <c r="J260" s="335" t="b">
        <f t="shared" si="18"/>
        <v>1</v>
      </c>
      <c r="K260" s="335">
        <f t="shared" si="20"/>
        <v>0</v>
      </c>
      <c r="L260" s="335">
        <f t="shared" si="21"/>
        <v>0</v>
      </c>
    </row>
    <row r="261" spans="1:12" ht="15.75" x14ac:dyDescent="0.25">
      <c r="A261" s="320"/>
      <c r="B261" s="93">
        <v>242</v>
      </c>
      <c r="C261" s="166"/>
      <c r="D261" s="163"/>
      <c r="E261" s="163"/>
      <c r="F261" s="11"/>
      <c r="G261" s="335" t="b">
        <f t="shared" si="22"/>
        <v>1</v>
      </c>
      <c r="H261" s="335" t="b">
        <f t="shared" si="23"/>
        <v>1</v>
      </c>
      <c r="I261" s="335" t="b">
        <f t="shared" si="19"/>
        <v>1</v>
      </c>
      <c r="J261" s="335" t="b">
        <f t="shared" si="18"/>
        <v>1</v>
      </c>
      <c r="K261" s="335">
        <f t="shared" si="20"/>
        <v>0</v>
      </c>
      <c r="L261" s="335">
        <f t="shared" si="21"/>
        <v>0</v>
      </c>
    </row>
    <row r="262" spans="1:12" ht="15.75" x14ac:dyDescent="0.25">
      <c r="A262" s="320"/>
      <c r="B262" s="93">
        <v>243</v>
      </c>
      <c r="C262" s="166"/>
      <c r="D262" s="163"/>
      <c r="E262" s="163"/>
      <c r="F262" s="11"/>
      <c r="G262" s="335" t="b">
        <f t="shared" si="22"/>
        <v>1</v>
      </c>
      <c r="H262" s="335" t="b">
        <f t="shared" si="23"/>
        <v>1</v>
      </c>
      <c r="I262" s="335" t="b">
        <f t="shared" si="19"/>
        <v>1</v>
      </c>
      <c r="J262" s="335" t="b">
        <f t="shared" si="18"/>
        <v>1</v>
      </c>
      <c r="K262" s="335">
        <f t="shared" si="20"/>
        <v>0</v>
      </c>
      <c r="L262" s="335">
        <f t="shared" si="21"/>
        <v>0</v>
      </c>
    </row>
    <row r="263" spans="1:12" ht="15.75" x14ac:dyDescent="0.25">
      <c r="A263" s="320"/>
      <c r="B263" s="93">
        <v>244</v>
      </c>
      <c r="C263" s="166"/>
      <c r="D263" s="163"/>
      <c r="E263" s="163"/>
      <c r="F263" s="11"/>
      <c r="G263" s="335" t="b">
        <f t="shared" si="22"/>
        <v>1</v>
      </c>
      <c r="H263" s="335" t="b">
        <f t="shared" si="23"/>
        <v>1</v>
      </c>
      <c r="I263" s="335" t="b">
        <f t="shared" si="19"/>
        <v>1</v>
      </c>
      <c r="J263" s="335" t="b">
        <f t="shared" si="18"/>
        <v>1</v>
      </c>
      <c r="K263" s="335">
        <f t="shared" si="20"/>
        <v>0</v>
      </c>
      <c r="L263" s="335">
        <f t="shared" si="21"/>
        <v>0</v>
      </c>
    </row>
    <row r="264" spans="1:12" ht="15.75" x14ac:dyDescent="0.25">
      <c r="A264" s="320"/>
      <c r="B264" s="93">
        <v>245</v>
      </c>
      <c r="C264" s="166"/>
      <c r="D264" s="163"/>
      <c r="E264" s="163"/>
      <c r="F264" s="11"/>
      <c r="G264" s="335" t="b">
        <f t="shared" si="22"/>
        <v>1</v>
      </c>
      <c r="H264" s="335" t="b">
        <f t="shared" si="23"/>
        <v>1</v>
      </c>
      <c r="I264" s="335" t="b">
        <f t="shared" si="19"/>
        <v>1</v>
      </c>
      <c r="J264" s="335" t="b">
        <f t="shared" si="18"/>
        <v>1</v>
      </c>
      <c r="K264" s="335">
        <f t="shared" si="20"/>
        <v>0</v>
      </c>
      <c r="L264" s="335">
        <f t="shared" si="21"/>
        <v>0</v>
      </c>
    </row>
    <row r="265" spans="1:12" ht="15.75" x14ac:dyDescent="0.25">
      <c r="A265" s="320"/>
      <c r="B265" s="93">
        <v>246</v>
      </c>
      <c r="C265" s="166"/>
      <c r="D265" s="163"/>
      <c r="E265" s="163"/>
      <c r="F265" s="11"/>
      <c r="G265" s="335" t="b">
        <f t="shared" si="22"/>
        <v>1</v>
      </c>
      <c r="H265" s="335" t="b">
        <f t="shared" si="23"/>
        <v>1</v>
      </c>
      <c r="I265" s="335" t="b">
        <f t="shared" si="19"/>
        <v>1</v>
      </c>
      <c r="J265" s="335" t="b">
        <f t="shared" si="18"/>
        <v>1</v>
      </c>
      <c r="K265" s="335">
        <f t="shared" si="20"/>
        <v>0</v>
      </c>
      <c r="L265" s="335">
        <f t="shared" si="21"/>
        <v>0</v>
      </c>
    </row>
    <row r="266" spans="1:12" ht="15.75" x14ac:dyDescent="0.25">
      <c r="A266" s="320"/>
      <c r="B266" s="93">
        <v>247</v>
      </c>
      <c r="C266" s="166"/>
      <c r="D266" s="163"/>
      <c r="E266" s="163"/>
      <c r="F266" s="11"/>
      <c r="G266" s="335" t="b">
        <f t="shared" si="22"/>
        <v>1</v>
      </c>
      <c r="H266" s="335" t="b">
        <f t="shared" si="23"/>
        <v>1</v>
      </c>
      <c r="I266" s="335" t="b">
        <f t="shared" si="19"/>
        <v>1</v>
      </c>
      <c r="J266" s="335" t="b">
        <f t="shared" si="18"/>
        <v>1</v>
      </c>
      <c r="K266" s="335">
        <f t="shared" si="20"/>
        <v>0</v>
      </c>
      <c r="L266" s="335">
        <f t="shared" si="21"/>
        <v>0</v>
      </c>
    </row>
    <row r="267" spans="1:12" ht="15.75" x14ac:dyDescent="0.25">
      <c r="A267" s="320"/>
      <c r="B267" s="93">
        <v>248</v>
      </c>
      <c r="C267" s="166"/>
      <c r="D267" s="163"/>
      <c r="E267" s="163"/>
      <c r="F267" s="11"/>
      <c r="G267" s="335" t="b">
        <f t="shared" si="22"/>
        <v>1</v>
      </c>
      <c r="H267" s="335" t="b">
        <f t="shared" si="23"/>
        <v>1</v>
      </c>
      <c r="I267" s="335" t="b">
        <f t="shared" si="19"/>
        <v>1</v>
      </c>
      <c r="J267" s="335" t="b">
        <f t="shared" si="18"/>
        <v>1</v>
      </c>
      <c r="K267" s="335">
        <f t="shared" si="20"/>
        <v>0</v>
      </c>
      <c r="L267" s="335">
        <f t="shared" si="21"/>
        <v>0</v>
      </c>
    </row>
    <row r="268" spans="1:12" ht="15.75" x14ac:dyDescent="0.25">
      <c r="A268" s="320"/>
      <c r="B268" s="93">
        <v>249</v>
      </c>
      <c r="C268" s="166"/>
      <c r="D268" s="163"/>
      <c r="E268" s="163"/>
      <c r="F268" s="11"/>
      <c r="G268" s="335" t="b">
        <f t="shared" si="22"/>
        <v>1</v>
      </c>
      <c r="H268" s="335" t="b">
        <f t="shared" si="23"/>
        <v>1</v>
      </c>
      <c r="I268" s="335" t="b">
        <f t="shared" si="19"/>
        <v>1</v>
      </c>
      <c r="J268" s="335" t="b">
        <f t="shared" si="18"/>
        <v>1</v>
      </c>
      <c r="K268" s="335">
        <f t="shared" si="20"/>
        <v>0</v>
      </c>
      <c r="L268" s="335">
        <f t="shared" si="21"/>
        <v>0</v>
      </c>
    </row>
    <row r="269" spans="1:12" ht="16.5" thickBot="1" x14ac:dyDescent="0.3">
      <c r="A269" s="320"/>
      <c r="B269" s="94">
        <v>250</v>
      </c>
      <c r="C269" s="167"/>
      <c r="D269" s="164"/>
      <c r="E269" s="164"/>
      <c r="F269" s="11"/>
      <c r="G269" s="335" t="b">
        <f t="shared" si="22"/>
        <v>1</v>
      </c>
      <c r="H269" s="335" t="b">
        <f t="shared" si="23"/>
        <v>1</v>
      </c>
      <c r="I269" s="335" t="b">
        <f t="shared" si="19"/>
        <v>1</v>
      </c>
      <c r="J269" s="335" t="b">
        <f t="shared" si="18"/>
        <v>1</v>
      </c>
      <c r="K269" s="335">
        <f t="shared" si="20"/>
        <v>0</v>
      </c>
      <c r="L269" s="335">
        <f t="shared" si="21"/>
        <v>0</v>
      </c>
    </row>
    <row r="270" spans="1:12" ht="15.75" x14ac:dyDescent="0.25">
      <c r="A270" s="320"/>
      <c r="B270" s="321"/>
      <c r="C270" s="321"/>
      <c r="D270" s="322"/>
      <c r="E270" s="322"/>
      <c r="F270" s="11"/>
    </row>
    <row r="271" spans="1:12" ht="15.75" thickBot="1" x14ac:dyDescent="0.3">
      <c r="A271" s="323"/>
      <c r="B271" s="324"/>
      <c r="C271" s="324"/>
      <c r="D271" s="228" t="s">
        <v>454</v>
      </c>
      <c r="E271" s="228" t="s">
        <v>453</v>
      </c>
      <c r="F271" s="11"/>
    </row>
    <row r="272" spans="1:12" ht="15.75" x14ac:dyDescent="0.25">
      <c r="A272" s="181"/>
      <c r="B272" s="182"/>
      <c r="C272" s="182"/>
      <c r="D272" s="430" t="s">
        <v>403</v>
      </c>
      <c r="E272" s="431"/>
      <c r="F272" s="11"/>
    </row>
    <row r="273" spans="1:6" ht="15.75" x14ac:dyDescent="0.25">
      <c r="A273" s="181"/>
      <c r="B273" s="182"/>
      <c r="C273" s="182"/>
      <c r="D273" s="432" t="s">
        <v>402</v>
      </c>
      <c r="E273" s="433"/>
      <c r="F273" s="11"/>
    </row>
    <row r="274" spans="1:6" ht="15.75" x14ac:dyDescent="0.25">
      <c r="A274" s="181"/>
      <c r="B274" s="182"/>
      <c r="C274" s="182"/>
      <c r="D274" s="242"/>
      <c r="E274" s="243"/>
      <c r="F274" s="11"/>
    </row>
    <row r="275" spans="1:6" ht="15.75" x14ac:dyDescent="0.25">
      <c r="A275" s="181"/>
      <c r="B275" s="182"/>
      <c r="C275" s="182"/>
      <c r="D275" s="423" t="s">
        <v>397</v>
      </c>
      <c r="E275" s="424"/>
      <c r="F275" s="11"/>
    </row>
    <row r="276" spans="1:6" ht="15.75" x14ac:dyDescent="0.25">
      <c r="A276" s="181"/>
      <c r="B276" s="182"/>
      <c r="C276" s="182"/>
      <c r="D276" s="325">
        <f>K19</f>
        <v>0</v>
      </c>
      <c r="E276" s="326">
        <f>L19</f>
        <v>0</v>
      </c>
      <c r="F276" s="11"/>
    </row>
    <row r="277" spans="1:6" ht="15.75" x14ac:dyDescent="0.25">
      <c r="A277" s="181"/>
      <c r="B277" s="182"/>
      <c r="C277" s="182"/>
      <c r="D277" s="240"/>
      <c r="E277" s="241"/>
      <c r="F277" s="11"/>
    </row>
    <row r="278" spans="1:6" ht="15.75" x14ac:dyDescent="0.25">
      <c r="A278" s="181"/>
      <c r="B278" s="182"/>
      <c r="C278" s="182"/>
      <c r="D278" s="423" t="s">
        <v>398</v>
      </c>
      <c r="E278" s="424"/>
      <c r="F278" s="11"/>
    </row>
    <row r="279" spans="1:6" ht="15.75" x14ac:dyDescent="0.25">
      <c r="A279" s="181"/>
      <c r="B279" s="182"/>
      <c r="C279" s="182"/>
      <c r="D279" s="325">
        <f>D19-D276</f>
        <v>0</v>
      </c>
      <c r="E279" s="326">
        <f>E19-E276</f>
        <v>0</v>
      </c>
      <c r="F279" s="11"/>
    </row>
    <row r="280" spans="1:6" ht="16.5" thickBot="1" x14ac:dyDescent="0.3">
      <c r="A280" s="181"/>
      <c r="B280" s="182"/>
      <c r="C280" s="182"/>
      <c r="D280" s="327"/>
      <c r="E280" s="328"/>
      <c r="F280" s="11"/>
    </row>
    <row r="281" spans="1:6" ht="15.75" x14ac:dyDescent="0.25">
      <c r="A281" s="181"/>
      <c r="B281" s="181"/>
      <c r="C281" s="181"/>
      <c r="D281" s="324"/>
      <c r="E281" s="11"/>
      <c r="F281" s="11"/>
    </row>
  </sheetData>
  <sheetProtection algorithmName="SHA-512" hashValue="6RDfTZ1hFEhZIupj+l8vnNo3hS6V45SdYFELKcP1LtxY1KJnA+qyo0s3/Yv26rAqKUefu2Dy8AHsdUdOvR6Mng==" saltValue="Zcvc+ohNUkPYilltfHSaCw==" spinCount="100000" sheet="1" objects="1" scenarios="1"/>
  <mergeCells count="13">
    <mergeCell ref="K17:L17"/>
    <mergeCell ref="D272:E272"/>
    <mergeCell ref="D273:E273"/>
    <mergeCell ref="D275:E275"/>
    <mergeCell ref="B4:C4"/>
    <mergeCell ref="B16:B18"/>
    <mergeCell ref="C16:C18"/>
    <mergeCell ref="D17:D18"/>
    <mergeCell ref="D278:E278"/>
    <mergeCell ref="E17:E18"/>
    <mergeCell ref="B8:E8"/>
    <mergeCell ref="B10:E10"/>
    <mergeCell ref="B6:E6"/>
  </mergeCells>
  <conditionalFormatting sqref="C13">
    <cfRule type="cellIs" dxfId="44" priority="1" operator="equal">
      <formula>TRUE</formula>
    </cfRule>
    <cfRule type="cellIs" dxfId="43" priority="2" operator="equal">
      <formula>FALSE</formula>
    </cfRule>
  </conditionalFormatting>
  <dataValidations count="2">
    <dataValidation type="whole" operator="greaterThanOrEqual" allowBlank="1" showInputMessage="1" showErrorMessage="1" sqref="D20:E270 D279:E279 D276:E276">
      <formula1>0</formula1>
    </dataValidation>
    <dataValidation type="list" allowBlank="1" showInputMessage="1" showErrorMessage="1" sqref="C20:C269">
      <formula1>countries</formula1>
    </dataValidation>
  </dataValidations>
  <pageMargins left="0.70866141732283472" right="0.70866141732283472" top="0.74803149606299213" bottom="0.74803149606299213" header="0.31496062992125984" footer="0.31496062992125984"/>
  <pageSetup scale="73" fitToHeight="0" orientation="portrait" r:id="rId1"/>
  <ignoredErrors>
    <ignoredError sqref="D276:E276 D279:E27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8"/>
  <sheetViews>
    <sheetView zoomScaleNormal="100" workbookViewId="0"/>
  </sheetViews>
  <sheetFormatPr defaultRowHeight="15.75" x14ac:dyDescent="0.25"/>
  <cols>
    <col min="1" max="1" width="3.42578125" style="339" customWidth="1"/>
    <col min="2" max="2" width="6.7109375" style="339" customWidth="1"/>
    <col min="3" max="3" width="39.85546875" style="343" customWidth="1"/>
    <col min="4" max="4" width="8.7109375" style="339" customWidth="1"/>
    <col min="5" max="5" width="39.85546875" style="343" customWidth="1"/>
    <col min="6" max="6" width="6.7109375" style="343" customWidth="1"/>
    <col min="7" max="7" width="3.42578125" style="339" customWidth="1"/>
    <col min="8" max="16384" width="9.140625" style="339"/>
  </cols>
  <sheetData>
    <row r="1" spans="1:7" x14ac:dyDescent="0.25">
      <c r="A1" s="99"/>
      <c r="B1" s="27"/>
      <c r="C1" s="12"/>
      <c r="D1" s="27"/>
      <c r="E1" s="12"/>
      <c r="F1" s="244"/>
      <c r="G1" s="95"/>
    </row>
    <row r="2" spans="1:7" ht="18.75" x14ac:dyDescent="0.25">
      <c r="A2" s="99"/>
      <c r="B2" s="81" t="str">
        <f>Instructions!B2</f>
        <v>Form QST-ASP</v>
      </c>
      <c r="C2" s="12"/>
      <c r="D2" s="27"/>
      <c r="E2" s="12"/>
      <c r="F2" s="244"/>
      <c r="G2" s="95"/>
    </row>
    <row r="3" spans="1:7" s="340" customFormat="1" ht="18.75" customHeight="1" x14ac:dyDescent="0.25">
      <c r="A3" s="99"/>
      <c r="B3" s="27"/>
      <c r="C3" s="27"/>
      <c r="D3" s="27"/>
      <c r="E3" s="27"/>
      <c r="F3" s="99"/>
      <c r="G3" s="95"/>
    </row>
    <row r="4" spans="1:7" s="340" customFormat="1" ht="18.75" customHeight="1" x14ac:dyDescent="0.25">
      <c r="A4" s="99"/>
      <c r="B4" s="434">
        <f>'General Information'!D22</f>
        <v>0</v>
      </c>
      <c r="C4" s="434"/>
      <c r="D4" s="361"/>
      <c r="E4" s="361"/>
      <c r="F4" s="99"/>
      <c r="G4" s="95"/>
    </row>
    <row r="5" spans="1:7" s="340" customFormat="1" ht="18.75" customHeight="1" x14ac:dyDescent="0.25">
      <c r="A5" s="99"/>
      <c r="B5" s="27"/>
      <c r="C5" s="27"/>
      <c r="D5" s="27"/>
      <c r="E5" s="27"/>
      <c r="F5" s="99"/>
      <c r="G5" s="95"/>
    </row>
    <row r="6" spans="1:7" s="340" customFormat="1" ht="18.75" customHeight="1" x14ac:dyDescent="0.25">
      <c r="A6" s="74"/>
      <c r="B6" s="416" t="s">
        <v>505</v>
      </c>
      <c r="C6" s="416"/>
      <c r="D6" s="416"/>
      <c r="E6" s="416"/>
      <c r="F6" s="416"/>
      <c r="G6" s="75"/>
    </row>
    <row r="7" spans="1:7" s="341" customFormat="1" x14ac:dyDescent="0.25">
      <c r="A7" s="100"/>
      <c r="B7" s="13"/>
      <c r="C7" s="13"/>
      <c r="D7" s="13"/>
      <c r="E7" s="13"/>
      <c r="F7" s="105"/>
      <c r="G7" s="96"/>
    </row>
    <row r="8" spans="1:7" s="341" customFormat="1" ht="66.75" customHeight="1" x14ac:dyDescent="0.25">
      <c r="A8" s="100"/>
      <c r="B8" s="447" t="s">
        <v>527</v>
      </c>
      <c r="C8" s="447"/>
      <c r="D8" s="447"/>
      <c r="E8" s="447"/>
      <c r="F8" s="447"/>
      <c r="G8" s="96"/>
    </row>
    <row r="9" spans="1:7" s="341" customFormat="1" x14ac:dyDescent="0.25">
      <c r="A9" s="100"/>
      <c r="B9" s="392"/>
      <c r="C9" s="392"/>
      <c r="D9" s="392"/>
      <c r="E9" s="392"/>
      <c r="F9" s="392"/>
      <c r="G9" s="96"/>
    </row>
    <row r="10" spans="1:7" s="341" customFormat="1" x14ac:dyDescent="0.25">
      <c r="A10" s="100"/>
      <c r="B10" s="228"/>
      <c r="C10" s="228" t="s">
        <v>452</v>
      </c>
      <c r="D10" s="228"/>
      <c r="E10" s="228" t="s">
        <v>453</v>
      </c>
      <c r="F10" s="392"/>
      <c r="G10" s="96"/>
    </row>
    <row r="11" spans="1:7" s="341" customFormat="1" x14ac:dyDescent="0.25">
      <c r="A11" s="100"/>
      <c r="B11" s="450">
        <v>1</v>
      </c>
      <c r="C11" s="444" t="s">
        <v>288</v>
      </c>
      <c r="D11" s="444"/>
      <c r="E11" s="444"/>
      <c r="F11" s="216"/>
      <c r="G11" s="390"/>
    </row>
    <row r="12" spans="1:7" s="341" customFormat="1" x14ac:dyDescent="0.25">
      <c r="A12" s="100"/>
      <c r="B12" s="451"/>
      <c r="C12" s="441"/>
      <c r="D12" s="441"/>
      <c r="E12" s="441"/>
      <c r="F12" s="214"/>
      <c r="G12" s="390"/>
    </row>
    <row r="13" spans="1:7" s="341" customFormat="1" x14ac:dyDescent="0.25">
      <c r="A13" s="100"/>
      <c r="B13" s="111"/>
      <c r="C13" s="403">
        <f>'Section A'!D19</f>
        <v>0</v>
      </c>
      <c r="D13" s="112"/>
      <c r="E13" s="404">
        <f>'Section A'!E19</f>
        <v>0</v>
      </c>
      <c r="F13" s="247"/>
      <c r="G13" s="96"/>
    </row>
    <row r="14" spans="1:7" s="341" customFormat="1" ht="36.75" customHeight="1" x14ac:dyDescent="0.25">
      <c r="A14" s="100"/>
      <c r="B14" s="124"/>
      <c r="C14" s="442" t="s">
        <v>463</v>
      </c>
      <c r="D14" s="442"/>
      <c r="E14" s="442"/>
      <c r="F14" s="215"/>
      <c r="G14" s="391"/>
    </row>
    <row r="15" spans="1:7" s="341" customFormat="1" ht="7.5" customHeight="1" x14ac:dyDescent="0.25">
      <c r="A15" s="100"/>
      <c r="B15" s="113"/>
      <c r="C15" s="120"/>
      <c r="D15" s="120"/>
      <c r="E15" s="120"/>
      <c r="F15" s="121"/>
      <c r="G15" s="391"/>
    </row>
    <row r="16" spans="1:7" s="341" customFormat="1" x14ac:dyDescent="0.25">
      <c r="A16" s="100"/>
      <c r="B16" s="104"/>
      <c r="C16" s="102"/>
      <c r="D16" s="103"/>
      <c r="E16" s="102"/>
      <c r="F16" s="102"/>
      <c r="G16" s="97"/>
    </row>
    <row r="17" spans="1:7" s="341" customFormat="1" x14ac:dyDescent="0.25">
      <c r="A17" s="100"/>
      <c r="B17" s="448">
        <v>2</v>
      </c>
      <c r="C17" s="445" t="s">
        <v>341</v>
      </c>
      <c r="D17" s="445"/>
      <c r="E17" s="445"/>
      <c r="F17" s="218"/>
      <c r="G17" s="390"/>
    </row>
    <row r="18" spans="1:7" s="341" customFormat="1" x14ac:dyDescent="0.25">
      <c r="A18" s="100"/>
      <c r="B18" s="449"/>
      <c r="C18" s="446"/>
      <c r="D18" s="446"/>
      <c r="E18" s="446"/>
      <c r="F18" s="248"/>
      <c r="G18" s="390"/>
    </row>
    <row r="19" spans="1:7" s="341" customFormat="1" x14ac:dyDescent="0.25">
      <c r="A19" s="100"/>
      <c r="B19" s="114"/>
      <c r="C19" s="104"/>
      <c r="D19" s="104"/>
      <c r="E19" s="104"/>
      <c r="F19" s="115"/>
      <c r="G19" s="97"/>
    </row>
    <row r="20" spans="1:7" s="341" customFormat="1" x14ac:dyDescent="0.25">
      <c r="A20" s="100"/>
      <c r="B20" s="116" t="s">
        <v>7</v>
      </c>
      <c r="C20" s="446" t="s">
        <v>342</v>
      </c>
      <c r="D20" s="446"/>
      <c r="E20" s="446"/>
      <c r="F20" s="115"/>
      <c r="G20" s="391"/>
    </row>
    <row r="21" spans="1:7" s="341" customFormat="1" x14ac:dyDescent="0.25">
      <c r="A21" s="100"/>
      <c r="B21" s="116"/>
      <c r="C21" s="168"/>
      <c r="D21" s="112"/>
      <c r="E21" s="246"/>
      <c r="F21" s="329"/>
      <c r="G21" s="391"/>
    </row>
    <row r="22" spans="1:7" s="341" customFormat="1" ht="49.5" customHeight="1" x14ac:dyDescent="0.25">
      <c r="A22" s="100"/>
      <c r="B22" s="118"/>
      <c r="C22" s="442" t="s">
        <v>535</v>
      </c>
      <c r="D22" s="442"/>
      <c r="E22" s="442"/>
      <c r="F22" s="215"/>
      <c r="G22" s="391"/>
    </row>
    <row r="23" spans="1:7" s="341" customFormat="1" x14ac:dyDescent="0.25">
      <c r="A23" s="100"/>
      <c r="B23" s="119"/>
      <c r="C23" s="104"/>
      <c r="D23" s="104"/>
      <c r="E23" s="104"/>
      <c r="F23" s="115"/>
      <c r="G23" s="97"/>
    </row>
    <row r="24" spans="1:7" s="341" customFormat="1" x14ac:dyDescent="0.25">
      <c r="A24" s="100"/>
      <c r="B24" s="116" t="s">
        <v>8</v>
      </c>
      <c r="C24" s="446" t="s">
        <v>343</v>
      </c>
      <c r="D24" s="446"/>
      <c r="E24" s="446"/>
      <c r="F24" s="115"/>
      <c r="G24" s="391"/>
    </row>
    <row r="25" spans="1:7" s="341" customFormat="1" x14ac:dyDescent="0.25">
      <c r="A25" s="100"/>
      <c r="B25" s="116"/>
      <c r="C25" s="168"/>
      <c r="D25" s="112"/>
      <c r="E25" s="246"/>
      <c r="F25" s="329"/>
      <c r="G25" s="391"/>
    </row>
    <row r="26" spans="1:7" s="341" customFormat="1" ht="36.75" customHeight="1" x14ac:dyDescent="0.25">
      <c r="A26" s="100"/>
      <c r="B26" s="118"/>
      <c r="C26" s="442" t="s">
        <v>344</v>
      </c>
      <c r="D26" s="442"/>
      <c r="E26" s="442"/>
      <c r="F26" s="215"/>
      <c r="G26" s="391"/>
    </row>
    <row r="27" spans="1:7" s="341" customFormat="1" x14ac:dyDescent="0.25">
      <c r="A27" s="100"/>
      <c r="B27" s="119"/>
      <c r="C27" s="104"/>
      <c r="D27" s="104"/>
      <c r="E27" s="104"/>
      <c r="F27" s="115"/>
      <c r="G27" s="97"/>
    </row>
    <row r="28" spans="1:7" s="341" customFormat="1" x14ac:dyDescent="0.25">
      <c r="A28" s="100"/>
      <c r="B28" s="116" t="s">
        <v>345</v>
      </c>
      <c r="C28" s="441" t="s">
        <v>346</v>
      </c>
      <c r="D28" s="441"/>
      <c r="E28" s="441"/>
      <c r="F28" s="249"/>
      <c r="G28" s="391"/>
    </row>
    <row r="29" spans="1:7" s="341" customFormat="1" x14ac:dyDescent="0.25">
      <c r="A29" s="100"/>
      <c r="B29" s="116"/>
      <c r="C29" s="168"/>
      <c r="D29" s="117"/>
      <c r="E29" s="246"/>
      <c r="F29" s="329"/>
      <c r="G29" s="391"/>
    </row>
    <row r="30" spans="1:7" s="341" customFormat="1" ht="48" customHeight="1" x14ac:dyDescent="0.25">
      <c r="A30" s="100"/>
      <c r="B30" s="124"/>
      <c r="C30" s="442" t="s">
        <v>536</v>
      </c>
      <c r="D30" s="442"/>
      <c r="E30" s="442"/>
      <c r="F30" s="215"/>
      <c r="G30" s="391"/>
    </row>
    <row r="31" spans="1:7" s="341" customFormat="1" ht="7.5" customHeight="1" x14ac:dyDescent="0.25">
      <c r="A31" s="100"/>
      <c r="B31" s="113"/>
      <c r="C31" s="120"/>
      <c r="D31" s="120"/>
      <c r="E31" s="120"/>
      <c r="F31" s="121"/>
      <c r="G31" s="391"/>
    </row>
    <row r="32" spans="1:7" s="341" customFormat="1" x14ac:dyDescent="0.25">
      <c r="A32" s="100"/>
      <c r="B32" s="105"/>
      <c r="C32" s="106"/>
      <c r="D32" s="105"/>
      <c r="E32" s="106"/>
      <c r="F32" s="106"/>
      <c r="G32" s="96"/>
    </row>
    <row r="33" spans="1:7" s="341" customFormat="1" ht="15.75" customHeight="1" x14ac:dyDescent="0.25">
      <c r="A33" s="100"/>
      <c r="B33" s="448">
        <v>3</v>
      </c>
      <c r="C33" s="444" t="s">
        <v>347</v>
      </c>
      <c r="D33" s="444"/>
      <c r="E33" s="444"/>
      <c r="F33" s="216"/>
      <c r="G33" s="390"/>
    </row>
    <row r="34" spans="1:7" s="341" customFormat="1" x14ac:dyDescent="0.25">
      <c r="A34" s="100"/>
      <c r="B34" s="449"/>
      <c r="C34" s="441"/>
      <c r="D34" s="441"/>
      <c r="E34" s="441"/>
      <c r="F34" s="214"/>
      <c r="G34" s="390"/>
    </row>
    <row r="35" spans="1:7" s="341" customFormat="1" x14ac:dyDescent="0.25">
      <c r="A35" s="100"/>
      <c r="B35" s="114"/>
      <c r="C35" s="104"/>
      <c r="D35" s="104"/>
      <c r="E35" s="104"/>
      <c r="F35" s="115"/>
      <c r="G35" s="97"/>
    </row>
    <row r="36" spans="1:7" s="341" customFormat="1" x14ac:dyDescent="0.25">
      <c r="A36" s="100"/>
      <c r="B36" s="116" t="s">
        <v>348</v>
      </c>
      <c r="C36" s="441" t="s">
        <v>349</v>
      </c>
      <c r="D36" s="441"/>
      <c r="E36" s="441"/>
      <c r="F36" s="214"/>
      <c r="G36" s="390"/>
    </row>
    <row r="37" spans="1:7" s="341" customFormat="1" x14ac:dyDescent="0.25">
      <c r="A37" s="100"/>
      <c r="B37" s="111"/>
      <c r="C37" s="168"/>
      <c r="D37" s="112"/>
      <c r="E37" s="168"/>
      <c r="F37" s="329"/>
      <c r="G37" s="96"/>
    </row>
    <row r="38" spans="1:7" s="341" customFormat="1" ht="78" customHeight="1" x14ac:dyDescent="0.25">
      <c r="A38" s="100"/>
      <c r="B38" s="118"/>
      <c r="C38" s="443" t="s">
        <v>537</v>
      </c>
      <c r="D38" s="443"/>
      <c r="E38" s="443"/>
      <c r="F38" s="217"/>
      <c r="G38" s="98"/>
    </row>
    <row r="39" spans="1:7" s="341" customFormat="1" x14ac:dyDescent="0.25">
      <c r="A39" s="100"/>
      <c r="B39" s="119"/>
      <c r="C39" s="104"/>
      <c r="D39" s="104"/>
      <c r="E39" s="104"/>
      <c r="F39" s="115"/>
      <c r="G39" s="97"/>
    </row>
    <row r="40" spans="1:7" s="341" customFormat="1" ht="15.75" customHeight="1" x14ac:dyDescent="0.25">
      <c r="A40" s="100"/>
      <c r="B40" s="116" t="s">
        <v>350</v>
      </c>
      <c r="C40" s="441" t="s">
        <v>404</v>
      </c>
      <c r="D40" s="441"/>
      <c r="E40" s="441"/>
      <c r="F40" s="214"/>
      <c r="G40" s="97"/>
    </row>
    <row r="41" spans="1:7" s="341" customFormat="1" x14ac:dyDescent="0.25">
      <c r="A41" s="100"/>
      <c r="B41" s="111"/>
      <c r="C41" s="168"/>
      <c r="D41" s="112"/>
      <c r="E41" s="168"/>
      <c r="F41" s="329"/>
      <c r="G41" s="97"/>
    </row>
    <row r="42" spans="1:7" s="341" customFormat="1" ht="51.75" customHeight="1" x14ac:dyDescent="0.25">
      <c r="A42" s="100"/>
      <c r="B42" s="118"/>
      <c r="C42" s="443" t="s">
        <v>538</v>
      </c>
      <c r="D42" s="443"/>
      <c r="E42" s="443"/>
      <c r="F42" s="217"/>
      <c r="G42" s="97"/>
    </row>
    <row r="43" spans="1:7" s="341" customFormat="1" x14ac:dyDescent="0.25">
      <c r="A43" s="100"/>
      <c r="B43" s="119"/>
      <c r="C43" s="104"/>
      <c r="D43" s="104"/>
      <c r="E43" s="104"/>
      <c r="F43" s="115"/>
      <c r="G43" s="97"/>
    </row>
    <row r="44" spans="1:7" s="341" customFormat="1" ht="15.75" customHeight="1" x14ac:dyDescent="0.25">
      <c r="A44" s="100"/>
      <c r="B44" s="116" t="s">
        <v>351</v>
      </c>
      <c r="C44" s="441" t="s">
        <v>352</v>
      </c>
      <c r="D44" s="441"/>
      <c r="E44" s="441"/>
      <c r="F44" s="214"/>
      <c r="G44" s="97"/>
    </row>
    <row r="45" spans="1:7" s="341" customFormat="1" x14ac:dyDescent="0.25">
      <c r="A45" s="100"/>
      <c r="B45" s="111"/>
      <c r="C45" s="168"/>
      <c r="D45" s="112"/>
      <c r="E45" s="168"/>
      <c r="F45" s="329"/>
      <c r="G45" s="97"/>
    </row>
    <row r="46" spans="1:7" s="341" customFormat="1" ht="67.5" customHeight="1" x14ac:dyDescent="0.25">
      <c r="A46" s="100"/>
      <c r="B46" s="118"/>
      <c r="C46" s="443" t="s">
        <v>539</v>
      </c>
      <c r="D46" s="443"/>
      <c r="E46" s="443"/>
      <c r="F46" s="217"/>
      <c r="G46" s="97"/>
    </row>
    <row r="47" spans="1:7" s="341" customFormat="1" x14ac:dyDescent="0.25">
      <c r="A47" s="100"/>
      <c r="B47" s="119"/>
      <c r="C47" s="104"/>
      <c r="D47" s="104"/>
      <c r="E47" s="104"/>
      <c r="F47" s="115"/>
      <c r="G47" s="97"/>
    </row>
    <row r="48" spans="1:7" s="341" customFormat="1" x14ac:dyDescent="0.25">
      <c r="A48" s="100"/>
      <c r="B48" s="116" t="s">
        <v>353</v>
      </c>
      <c r="C48" s="441" t="s">
        <v>354</v>
      </c>
      <c r="D48" s="441"/>
      <c r="E48" s="441"/>
      <c r="F48" s="214"/>
      <c r="G48" s="390"/>
    </row>
    <row r="49" spans="1:7" s="341" customFormat="1" x14ac:dyDescent="0.25">
      <c r="A49" s="100"/>
      <c r="B49" s="111"/>
      <c r="C49" s="169"/>
      <c r="D49" s="112"/>
      <c r="E49" s="169"/>
      <c r="F49" s="330"/>
      <c r="G49" s="96"/>
    </row>
    <row r="50" spans="1:7" s="341" customFormat="1" ht="70.5" customHeight="1" x14ac:dyDescent="0.25">
      <c r="A50" s="100"/>
      <c r="B50" s="124"/>
      <c r="C50" s="443" t="s">
        <v>540</v>
      </c>
      <c r="D50" s="443"/>
      <c r="E50" s="443"/>
      <c r="F50" s="220"/>
      <c r="G50" s="391"/>
    </row>
    <row r="51" spans="1:7" s="341" customFormat="1" ht="7.5" customHeight="1" x14ac:dyDescent="0.25">
      <c r="A51" s="100"/>
      <c r="B51" s="113"/>
      <c r="C51" s="120"/>
      <c r="D51" s="120"/>
      <c r="E51" s="120"/>
      <c r="F51" s="121"/>
      <c r="G51" s="97"/>
    </row>
    <row r="52" spans="1:7" s="341" customFormat="1" x14ac:dyDescent="0.25">
      <c r="A52" s="100"/>
      <c r="B52" s="100"/>
      <c r="C52" s="391"/>
      <c r="D52" s="391"/>
      <c r="E52" s="391"/>
      <c r="F52" s="391"/>
      <c r="G52" s="97"/>
    </row>
    <row r="53" spans="1:7" s="341" customFormat="1" x14ac:dyDescent="0.25">
      <c r="A53" s="100"/>
      <c r="B53" s="448">
        <v>4</v>
      </c>
      <c r="C53" s="444" t="s">
        <v>355</v>
      </c>
      <c r="D53" s="444"/>
      <c r="E53" s="444"/>
      <c r="F53" s="216"/>
      <c r="G53" s="97"/>
    </row>
    <row r="54" spans="1:7" s="341" customFormat="1" x14ac:dyDescent="0.25">
      <c r="A54" s="100"/>
      <c r="B54" s="449"/>
      <c r="C54" s="441"/>
      <c r="D54" s="441"/>
      <c r="E54" s="441"/>
      <c r="F54" s="214"/>
      <c r="G54" s="97"/>
    </row>
    <row r="55" spans="1:7" s="341" customFormat="1" x14ac:dyDescent="0.25">
      <c r="A55" s="100"/>
      <c r="B55" s="118"/>
      <c r="C55" s="391"/>
      <c r="D55" s="391"/>
      <c r="E55" s="391"/>
      <c r="F55" s="215"/>
      <c r="G55" s="97"/>
    </row>
    <row r="56" spans="1:7" s="341" customFormat="1" x14ac:dyDescent="0.25">
      <c r="A56" s="100"/>
      <c r="B56" s="116" t="s">
        <v>356</v>
      </c>
      <c r="C56" s="441" t="s">
        <v>357</v>
      </c>
      <c r="D56" s="441"/>
      <c r="E56" s="441"/>
      <c r="F56" s="214"/>
      <c r="G56" s="390"/>
    </row>
    <row r="57" spans="1:7" s="341" customFormat="1" x14ac:dyDescent="0.25">
      <c r="A57" s="100"/>
      <c r="B57" s="111"/>
      <c r="C57" s="168"/>
      <c r="D57" s="112"/>
      <c r="E57" s="168"/>
      <c r="F57" s="329"/>
      <c r="G57" s="96"/>
    </row>
    <row r="58" spans="1:7" s="341" customFormat="1" ht="25.5" customHeight="1" x14ac:dyDescent="0.25">
      <c r="A58" s="100"/>
      <c r="B58" s="118"/>
      <c r="C58" s="442" t="s">
        <v>358</v>
      </c>
      <c r="D58" s="442"/>
      <c r="E58" s="442"/>
      <c r="F58" s="215"/>
      <c r="G58" s="391"/>
    </row>
    <row r="59" spans="1:7" s="341" customFormat="1" x14ac:dyDescent="0.25">
      <c r="A59" s="100"/>
      <c r="B59" s="118"/>
      <c r="C59" s="391"/>
      <c r="D59" s="391"/>
      <c r="E59" s="391"/>
      <c r="F59" s="215"/>
      <c r="G59" s="97"/>
    </row>
    <row r="60" spans="1:7" s="341" customFormat="1" ht="15.75" customHeight="1" x14ac:dyDescent="0.25">
      <c r="A60" s="100"/>
      <c r="B60" s="116" t="s">
        <v>359</v>
      </c>
      <c r="C60" s="441" t="s">
        <v>360</v>
      </c>
      <c r="D60" s="441"/>
      <c r="E60" s="441"/>
      <c r="F60" s="214"/>
      <c r="G60" s="390"/>
    </row>
    <row r="61" spans="1:7" s="341" customFormat="1" x14ac:dyDescent="0.25">
      <c r="A61" s="100"/>
      <c r="B61" s="111"/>
      <c r="C61" s="168"/>
      <c r="D61" s="112"/>
      <c r="E61" s="168"/>
      <c r="F61" s="329"/>
      <c r="G61" s="96"/>
    </row>
    <row r="62" spans="1:7" s="341" customFormat="1" ht="53.25" customHeight="1" x14ac:dyDescent="0.25">
      <c r="A62" s="100"/>
      <c r="B62" s="124"/>
      <c r="C62" s="442" t="s">
        <v>361</v>
      </c>
      <c r="D62" s="442"/>
      <c r="E62" s="442"/>
      <c r="F62" s="215"/>
      <c r="G62" s="391"/>
    </row>
    <row r="63" spans="1:7" s="341" customFormat="1" ht="7.5" customHeight="1" x14ac:dyDescent="0.25">
      <c r="A63" s="100"/>
      <c r="B63" s="113"/>
      <c r="C63" s="120"/>
      <c r="D63" s="120"/>
      <c r="E63" s="120"/>
      <c r="F63" s="121"/>
      <c r="G63" s="97"/>
    </row>
    <row r="64" spans="1:7" s="341" customFormat="1" x14ac:dyDescent="0.25">
      <c r="A64" s="100"/>
      <c r="B64" s="100"/>
      <c r="C64" s="391"/>
      <c r="D64" s="391"/>
      <c r="E64" s="391"/>
      <c r="F64" s="391"/>
      <c r="G64" s="97"/>
    </row>
    <row r="65" spans="1:7" s="341" customFormat="1" x14ac:dyDescent="0.25">
      <c r="A65" s="100"/>
      <c r="B65" s="448">
        <v>5</v>
      </c>
      <c r="C65" s="444" t="s">
        <v>362</v>
      </c>
      <c r="D65" s="444"/>
      <c r="E65" s="444"/>
      <c r="F65" s="216"/>
      <c r="G65" s="390"/>
    </row>
    <row r="66" spans="1:7" s="341" customFormat="1" ht="12" customHeight="1" x14ac:dyDescent="0.25">
      <c r="A66" s="100"/>
      <c r="B66" s="449"/>
      <c r="C66" s="441"/>
      <c r="D66" s="441"/>
      <c r="E66" s="441"/>
      <c r="F66" s="214"/>
      <c r="G66" s="390"/>
    </row>
    <row r="67" spans="1:7" s="341" customFormat="1" ht="12.75" customHeight="1" x14ac:dyDescent="0.25">
      <c r="A67" s="100"/>
      <c r="B67" s="119"/>
      <c r="C67" s="104"/>
      <c r="D67" s="104"/>
      <c r="E67" s="104"/>
      <c r="F67" s="115"/>
      <c r="G67" s="97"/>
    </row>
    <row r="68" spans="1:7" s="341" customFormat="1" ht="35.25" customHeight="1" x14ac:dyDescent="0.25">
      <c r="A68" s="100"/>
      <c r="B68" s="116" t="s">
        <v>363</v>
      </c>
      <c r="C68" s="441" t="s">
        <v>364</v>
      </c>
      <c r="D68" s="441"/>
      <c r="E68" s="441"/>
      <c r="F68" s="214"/>
      <c r="G68" s="390"/>
    </row>
    <row r="69" spans="1:7" s="341" customFormat="1" x14ac:dyDescent="0.25">
      <c r="A69" s="100"/>
      <c r="B69" s="111"/>
      <c r="C69" s="168"/>
      <c r="D69" s="112"/>
      <c r="E69" s="168"/>
      <c r="F69" s="329"/>
      <c r="G69" s="96"/>
    </row>
    <row r="70" spans="1:7" s="341" customFormat="1" ht="36" customHeight="1" x14ac:dyDescent="0.25">
      <c r="A70" s="100"/>
      <c r="B70" s="118"/>
      <c r="C70" s="442" t="s">
        <v>541</v>
      </c>
      <c r="D70" s="442"/>
      <c r="E70" s="442"/>
      <c r="F70" s="215"/>
      <c r="G70" s="391"/>
    </row>
    <row r="71" spans="1:7" s="342" customFormat="1" ht="15.75" customHeight="1" x14ac:dyDescent="0.25">
      <c r="A71" s="101"/>
      <c r="B71" s="119"/>
      <c r="C71" s="104"/>
      <c r="D71" s="104"/>
      <c r="E71" s="104"/>
      <c r="F71" s="115"/>
      <c r="G71" s="97"/>
    </row>
    <row r="72" spans="1:7" s="342" customFormat="1" ht="22.5" customHeight="1" x14ac:dyDescent="0.25">
      <c r="A72" s="101"/>
      <c r="B72" s="116" t="s">
        <v>365</v>
      </c>
      <c r="C72" s="441" t="s">
        <v>366</v>
      </c>
      <c r="D72" s="441"/>
      <c r="E72" s="441"/>
      <c r="F72" s="214"/>
      <c r="G72" s="390"/>
    </row>
    <row r="73" spans="1:7" s="342" customFormat="1" x14ac:dyDescent="0.25">
      <c r="A73" s="101"/>
      <c r="B73" s="111"/>
      <c r="C73" s="168"/>
      <c r="D73" s="112"/>
      <c r="E73" s="168"/>
      <c r="F73" s="329"/>
      <c r="G73" s="96"/>
    </row>
    <row r="74" spans="1:7" s="342" customFormat="1" ht="33" customHeight="1" x14ac:dyDescent="0.25">
      <c r="A74" s="101"/>
      <c r="B74" s="124"/>
      <c r="C74" s="442" t="s">
        <v>367</v>
      </c>
      <c r="D74" s="442"/>
      <c r="E74" s="442"/>
      <c r="F74" s="215"/>
      <c r="G74" s="391"/>
    </row>
    <row r="75" spans="1:7" s="342" customFormat="1" ht="7.5" customHeight="1" x14ac:dyDescent="0.25">
      <c r="A75" s="101"/>
      <c r="B75" s="113"/>
      <c r="C75" s="120"/>
      <c r="D75" s="120"/>
      <c r="E75" s="120"/>
      <c r="F75" s="121"/>
      <c r="G75" s="391"/>
    </row>
    <row r="76" spans="1:7" s="342" customFormat="1" x14ac:dyDescent="0.25">
      <c r="A76" s="101"/>
      <c r="B76" s="100"/>
      <c r="C76" s="391"/>
      <c r="D76" s="391"/>
      <c r="E76" s="391"/>
      <c r="F76" s="391"/>
      <c r="G76" s="391"/>
    </row>
    <row r="77" spans="1:7" s="342" customFormat="1" ht="15.75" customHeight="1" x14ac:dyDescent="0.25">
      <c r="A77" s="101"/>
      <c r="B77" s="448">
        <v>6</v>
      </c>
      <c r="C77" s="452" t="s">
        <v>368</v>
      </c>
      <c r="D77" s="452"/>
      <c r="E77" s="452"/>
      <c r="F77" s="216"/>
      <c r="G77" s="391"/>
    </row>
    <row r="78" spans="1:7" s="342" customFormat="1" x14ac:dyDescent="0.25">
      <c r="A78" s="101"/>
      <c r="B78" s="449"/>
      <c r="C78" s="453"/>
      <c r="D78" s="453"/>
      <c r="E78" s="453"/>
      <c r="F78" s="214"/>
      <c r="G78" s="391"/>
    </row>
    <row r="79" spans="1:7" s="342" customFormat="1" x14ac:dyDescent="0.25">
      <c r="A79" s="101"/>
      <c r="B79" s="111"/>
      <c r="C79" s="169"/>
      <c r="D79" s="112"/>
      <c r="E79" s="169"/>
      <c r="F79" s="330"/>
      <c r="G79" s="391"/>
    </row>
    <row r="80" spans="1:7" s="342" customFormat="1" ht="37.5" customHeight="1" x14ac:dyDescent="0.25">
      <c r="A80" s="101"/>
      <c r="B80" s="124"/>
      <c r="C80" s="443" t="s">
        <v>369</v>
      </c>
      <c r="D80" s="443"/>
      <c r="E80" s="443"/>
      <c r="F80" s="220"/>
      <c r="G80" s="391"/>
    </row>
    <row r="81" spans="1:7" s="342" customFormat="1" ht="7.5" customHeight="1" x14ac:dyDescent="0.25">
      <c r="A81" s="101"/>
      <c r="B81" s="113"/>
      <c r="C81" s="122"/>
      <c r="D81" s="122"/>
      <c r="E81" s="122"/>
      <c r="F81" s="123"/>
      <c r="G81" s="391"/>
    </row>
    <row r="82" spans="1:7" s="342" customFormat="1" x14ac:dyDescent="0.25">
      <c r="A82" s="101"/>
      <c r="B82" s="107"/>
      <c r="C82" s="103"/>
      <c r="D82" s="103"/>
      <c r="E82" s="103"/>
      <c r="F82" s="103"/>
      <c r="G82" s="391"/>
    </row>
    <row r="83" spans="1:7" s="342" customFormat="1" ht="20.25" customHeight="1" x14ac:dyDescent="0.25">
      <c r="A83" s="101"/>
      <c r="B83" s="448">
        <v>7</v>
      </c>
      <c r="C83" s="452" t="s">
        <v>370</v>
      </c>
      <c r="D83" s="452"/>
      <c r="E83" s="452"/>
      <c r="F83" s="216"/>
      <c r="G83" s="391"/>
    </row>
    <row r="84" spans="1:7" s="342" customFormat="1" ht="20.25" customHeight="1" x14ac:dyDescent="0.25">
      <c r="A84" s="101"/>
      <c r="B84" s="449"/>
      <c r="C84" s="453"/>
      <c r="D84" s="453"/>
      <c r="E84" s="453"/>
      <c r="F84" s="214"/>
      <c r="G84" s="391"/>
    </row>
    <row r="85" spans="1:7" s="342" customFormat="1" x14ac:dyDescent="0.25">
      <c r="A85" s="101"/>
      <c r="B85" s="111"/>
      <c r="C85" s="169"/>
      <c r="D85" s="112"/>
      <c r="E85" s="169"/>
      <c r="F85" s="330"/>
      <c r="G85" s="391"/>
    </row>
    <row r="86" spans="1:7" s="342" customFormat="1" ht="51.75" customHeight="1" x14ac:dyDescent="0.25">
      <c r="A86" s="101"/>
      <c r="B86" s="118"/>
      <c r="C86" s="443" t="s">
        <v>371</v>
      </c>
      <c r="D86" s="443"/>
      <c r="E86" s="443"/>
      <c r="F86" s="220"/>
      <c r="G86" s="391"/>
    </row>
    <row r="87" spans="1:7" s="342" customFormat="1" ht="15.75" customHeight="1" x14ac:dyDescent="0.25">
      <c r="A87" s="101"/>
      <c r="B87" s="118"/>
      <c r="C87" s="454" t="s">
        <v>372</v>
      </c>
      <c r="D87" s="454"/>
      <c r="E87" s="454"/>
      <c r="F87" s="219"/>
      <c r="G87" s="391"/>
    </row>
    <row r="88" spans="1:7" s="342" customFormat="1" ht="7.5" customHeight="1" x14ac:dyDescent="0.25">
      <c r="A88" s="101"/>
      <c r="B88" s="113"/>
      <c r="C88" s="120"/>
      <c r="D88" s="120"/>
      <c r="E88" s="120"/>
      <c r="F88" s="121"/>
      <c r="G88" s="391"/>
    </row>
    <row r="89" spans="1:7" x14ac:dyDescent="0.25">
      <c r="A89" s="95"/>
      <c r="B89" s="108"/>
      <c r="C89" s="109"/>
      <c r="D89" s="108"/>
      <c r="E89" s="245"/>
      <c r="F89" s="245"/>
      <c r="G89" s="245"/>
    </row>
    <row r="90" spans="1:7" x14ac:dyDescent="0.25">
      <c r="A90" s="95"/>
      <c r="B90" s="448">
        <v>8</v>
      </c>
      <c r="C90" s="444" t="s">
        <v>525</v>
      </c>
      <c r="D90" s="444"/>
      <c r="E90" s="444"/>
      <c r="F90" s="216"/>
      <c r="G90" s="245"/>
    </row>
    <row r="91" spans="1:7" x14ac:dyDescent="0.25">
      <c r="A91" s="95"/>
      <c r="B91" s="449"/>
      <c r="C91" s="441"/>
      <c r="D91" s="441"/>
      <c r="E91" s="441"/>
      <c r="F91" s="214"/>
      <c r="G91" s="245"/>
    </row>
    <row r="92" spans="1:7" x14ac:dyDescent="0.25">
      <c r="A92" s="95"/>
      <c r="B92" s="111"/>
      <c r="C92" s="169"/>
      <c r="D92" s="112"/>
      <c r="E92" s="169"/>
      <c r="F92" s="330"/>
      <c r="G92" s="245"/>
    </row>
    <row r="93" spans="1:7" ht="69" customHeight="1" x14ac:dyDescent="0.25">
      <c r="A93" s="95"/>
      <c r="B93" s="118"/>
      <c r="C93" s="443" t="s">
        <v>524</v>
      </c>
      <c r="D93" s="443"/>
      <c r="E93" s="443"/>
      <c r="F93" s="220"/>
      <c r="G93" s="245"/>
    </row>
    <row r="94" spans="1:7" s="342" customFormat="1" ht="7.5" customHeight="1" x14ac:dyDescent="0.25">
      <c r="A94" s="101"/>
      <c r="B94" s="113"/>
      <c r="C94" s="120"/>
      <c r="D94" s="120"/>
      <c r="E94" s="120"/>
      <c r="F94" s="121"/>
      <c r="G94" s="391"/>
    </row>
    <row r="95" spans="1:7" x14ac:dyDescent="0.25">
      <c r="A95" s="95"/>
      <c r="B95" s="108"/>
      <c r="C95" s="109"/>
      <c r="D95" s="108"/>
      <c r="E95" s="245"/>
      <c r="F95" s="245"/>
      <c r="G95" s="245"/>
    </row>
    <row r="96" spans="1:7" s="342" customFormat="1" x14ac:dyDescent="0.25">
      <c r="A96" s="101"/>
      <c r="B96" s="100"/>
      <c r="C96" s="110" t="s">
        <v>29</v>
      </c>
      <c r="D96" s="391"/>
      <c r="E96" s="245"/>
      <c r="F96" s="245"/>
      <c r="G96" s="245"/>
    </row>
    <row r="97" spans="1:7" s="342" customFormat="1" x14ac:dyDescent="0.25">
      <c r="A97" s="101"/>
      <c r="B97" s="16"/>
      <c r="C97" s="53" t="b">
        <f>IF(OR(ISBLANK(C13),ISBLANK(C21),ISBLANK(C25),ISBLANK(C29),ISBLANK(C37),ISBLANK(C41),ISBLANK(C45),ISBLANK(C49),ISBLANK(C57),ISBLANK(C61),ISBLANK(C69),ISBLANK(C73),ISBLANK(C79),ISBLANK(C85),ISBLANK(C92),ISBLANK(E13),ISBLANK(E21),ISBLANK(E25),ISBLANK(E29),ISBLANK(E37),ISBLANK(E41),ISBLANK(E45),ISBLANK(E49),ISBLANK(E57),ISBLANK(E61),ISBLANK(E69),ISBLANK(E73),ISBLANK(E79),ISBLANK(E85),ISBLANK(E92)),FALSE,TRUE)</f>
        <v>0</v>
      </c>
      <c r="D97" s="391"/>
      <c r="E97" s="245"/>
      <c r="F97" s="245"/>
      <c r="G97" s="245"/>
    </row>
    <row r="98" spans="1:7" s="341" customFormat="1" x14ac:dyDescent="0.25">
      <c r="A98" s="100"/>
      <c r="B98" s="17"/>
      <c r="C98" s="14"/>
      <c r="D98" s="391"/>
      <c r="E98" s="245"/>
      <c r="F98" s="245"/>
      <c r="G98" s="245"/>
    </row>
  </sheetData>
  <sheetProtection algorithmName="SHA-512" hashValue="t4pjvBm7VxcZvN099Z091/lc+2H0jkwPcJz0390Ivfg4K8/SU8I6D03aQzSv/VD04tFIL3TxQvyekiuW6H4ubQ==" saltValue="guWbud8HRNnlXMl47q30Nw==" spinCount="100000" sheet="1" objects="1" scenarios="1"/>
  <mergeCells count="46">
    <mergeCell ref="B90:B91"/>
    <mergeCell ref="C90:E91"/>
    <mergeCell ref="C93:E93"/>
    <mergeCell ref="C83:E84"/>
    <mergeCell ref="C86:E86"/>
    <mergeCell ref="C87:E87"/>
    <mergeCell ref="B83:B84"/>
    <mergeCell ref="C70:E70"/>
    <mergeCell ref="C72:E72"/>
    <mergeCell ref="C74:E74"/>
    <mergeCell ref="C77:E78"/>
    <mergeCell ref="C80:E80"/>
    <mergeCell ref="B33:B34"/>
    <mergeCell ref="B11:B12"/>
    <mergeCell ref="B77:B78"/>
    <mergeCell ref="B17:B18"/>
    <mergeCell ref="B53:B54"/>
    <mergeCell ref="B65:B66"/>
    <mergeCell ref="B6:F6"/>
    <mergeCell ref="B8:F8"/>
    <mergeCell ref="C14:E14"/>
    <mergeCell ref="C22:E22"/>
    <mergeCell ref="C26:E26"/>
    <mergeCell ref="C68:E68"/>
    <mergeCell ref="C65:E66"/>
    <mergeCell ref="C44:E44"/>
    <mergeCell ref="C46:E46"/>
    <mergeCell ref="C48:E48"/>
    <mergeCell ref="C50:E50"/>
    <mergeCell ref="C53:E54"/>
    <mergeCell ref="B4:C4"/>
    <mergeCell ref="C56:E56"/>
    <mergeCell ref="C58:E58"/>
    <mergeCell ref="C60:E60"/>
    <mergeCell ref="C62:E62"/>
    <mergeCell ref="C30:E30"/>
    <mergeCell ref="C38:E38"/>
    <mergeCell ref="C42:E42"/>
    <mergeCell ref="C33:E34"/>
    <mergeCell ref="C11:E12"/>
    <mergeCell ref="C17:E18"/>
    <mergeCell ref="C20:E20"/>
    <mergeCell ref="C24:E24"/>
    <mergeCell ref="C28:E28"/>
    <mergeCell ref="C36:E36"/>
    <mergeCell ref="C40:E40"/>
  </mergeCells>
  <conditionalFormatting sqref="C97">
    <cfRule type="cellIs" dxfId="42" priority="7" operator="equal">
      <formula>TRUE</formula>
    </cfRule>
    <cfRule type="cellIs" dxfId="41" priority="8" operator="equal">
      <formula>FALSE</formula>
    </cfRule>
  </conditionalFormatting>
  <dataValidations count="2">
    <dataValidation type="whole" operator="greaterThanOrEqual" allowBlank="1" showInputMessage="1" showErrorMessage="1" sqref="C13 C37 C57 C61 C49 C69 C73 C79 C85 C21:F21 C25:F25 C45 C41 C29:F29 E13:F13 E37:F37 E57:F57 E61:F61 E49:F49 E69:F69 E73:F73 E79:F79 E85:F85 E45:F45 E41:F41 C92 E92">
      <formula1>0</formula1>
    </dataValidation>
    <dataValidation type="whole" operator="greaterThanOrEqual" allowBlank="1" showInputMessage="1" showErrorMessage="1" promptTitle="Data input" prompt="Insert non-negative integer value" sqref="G28:G29 G24:G25 G20:G21">
      <formula1>0</formula1>
    </dataValidation>
  </dataValidations>
  <hyperlinks>
    <hyperlink ref="C87:D87" r:id="rId1" display="http://www.mfa.gov.cy/mfa/mfa2016.nsf/mfa35_en/mfa35_en?OpenDocument"/>
  </hyperlinks>
  <pageMargins left="0.7" right="0.7" top="0.75" bottom="0.75" header="0.3" footer="0.3"/>
  <pageSetup scale="85" fitToHeight="0" orientation="portrait" r:id="rId2"/>
  <rowBreaks count="2" manualBreakCount="2">
    <brk id="32" max="4" man="1"/>
    <brk id="64"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100" workbookViewId="0"/>
  </sheetViews>
  <sheetFormatPr defaultRowHeight="15.75" x14ac:dyDescent="0.25"/>
  <cols>
    <col min="1" max="1" width="3.5703125" style="345" customWidth="1"/>
    <col min="2" max="2" width="4.7109375" style="345" customWidth="1"/>
    <col min="3" max="3" width="5.85546875" style="345" customWidth="1"/>
    <col min="4" max="4" width="90" style="346" customWidth="1"/>
    <col min="5" max="6" width="20.5703125" style="345" customWidth="1"/>
    <col min="7" max="8" width="4.7109375" style="345" customWidth="1"/>
    <col min="9" max="16384" width="9.140625" style="345"/>
  </cols>
  <sheetData>
    <row r="1" spans="1:10" s="338" customFormat="1" ht="21" customHeight="1" x14ac:dyDescent="0.25">
      <c r="A1" s="25"/>
      <c r="B1" s="34"/>
      <c r="C1" s="25"/>
      <c r="D1" s="18"/>
      <c r="E1" s="18"/>
      <c r="F1" s="19"/>
      <c r="G1" s="19"/>
      <c r="H1" s="19"/>
    </row>
    <row r="2" spans="1:10" s="338" customFormat="1" ht="15.75" customHeight="1" x14ac:dyDescent="0.25">
      <c r="A2" s="25"/>
      <c r="B2" s="81" t="str">
        <f>Instructions!B2</f>
        <v>Form QST-ASP</v>
      </c>
      <c r="C2" s="18"/>
      <c r="D2" s="18"/>
      <c r="E2" s="18"/>
      <c r="F2" s="19"/>
      <c r="G2" s="19"/>
      <c r="H2" s="19"/>
    </row>
    <row r="3" spans="1:10" s="338" customFormat="1" ht="15.75" customHeight="1" x14ac:dyDescent="0.25">
      <c r="A3" s="25"/>
      <c r="B3" s="18"/>
      <c r="C3" s="18"/>
      <c r="D3" s="18"/>
      <c r="E3" s="18"/>
      <c r="F3" s="19"/>
      <c r="G3" s="19"/>
      <c r="H3" s="19"/>
    </row>
    <row r="4" spans="1:10" s="338" customFormat="1" ht="18.75" x14ac:dyDescent="0.25">
      <c r="A4" s="25"/>
      <c r="B4" s="434">
        <f>'General Information'!D22</f>
        <v>0</v>
      </c>
      <c r="C4" s="434"/>
      <c r="D4" s="434"/>
      <c r="E4" s="362"/>
      <c r="F4" s="19"/>
      <c r="G4" s="19"/>
      <c r="H4" s="19"/>
    </row>
    <row r="5" spans="1:10" s="338" customFormat="1" ht="18.75" customHeight="1" x14ac:dyDescent="0.25">
      <c r="A5" s="25"/>
      <c r="B5" s="32"/>
      <c r="C5" s="32"/>
      <c r="D5" s="32"/>
      <c r="E5" s="457"/>
      <c r="F5" s="457"/>
      <c r="G5" s="396"/>
      <c r="H5" s="19"/>
    </row>
    <row r="6" spans="1:10" s="338" customFormat="1" ht="18.75" customHeight="1" x14ac:dyDescent="0.25">
      <c r="A6" s="34"/>
      <c r="B6" s="416" t="s">
        <v>428</v>
      </c>
      <c r="C6" s="416"/>
      <c r="D6" s="416"/>
      <c r="E6" s="416"/>
      <c r="F6" s="416"/>
      <c r="G6" s="388"/>
      <c r="H6" s="19"/>
    </row>
    <row r="7" spans="1:10" s="338" customFormat="1" ht="18.75" customHeight="1" x14ac:dyDescent="0.25">
      <c r="A7" s="25"/>
      <c r="B7" s="32"/>
      <c r="C7" s="32"/>
      <c r="D7" s="32"/>
      <c r="E7" s="457"/>
      <c r="F7" s="457"/>
      <c r="G7" s="396"/>
      <c r="H7" s="19"/>
    </row>
    <row r="8" spans="1:10" s="344" customFormat="1" ht="50.25" customHeight="1" x14ac:dyDescent="0.25">
      <c r="A8" s="211"/>
      <c r="B8" s="463" t="s">
        <v>526</v>
      </c>
      <c r="C8" s="463"/>
      <c r="D8" s="463"/>
      <c r="E8" s="463"/>
      <c r="F8" s="463"/>
      <c r="G8" s="400"/>
      <c r="H8" s="33"/>
    </row>
    <row r="9" spans="1:10" s="338" customFormat="1" x14ac:dyDescent="0.25">
      <c r="A9" s="25"/>
      <c r="B9" s="254"/>
      <c r="C9" s="254"/>
      <c r="D9" s="254"/>
      <c r="E9" s="254"/>
      <c r="F9" s="251"/>
      <c r="G9" s="251"/>
      <c r="H9" s="19"/>
    </row>
    <row r="10" spans="1:10" s="338" customFormat="1" x14ac:dyDescent="0.25">
      <c r="A10" s="25"/>
      <c r="B10" s="458" t="s">
        <v>9</v>
      </c>
      <c r="C10" s="460" t="s">
        <v>289</v>
      </c>
      <c r="D10" s="460"/>
      <c r="E10" s="460"/>
      <c r="F10" s="397"/>
      <c r="G10" s="264"/>
      <c r="H10" s="19"/>
    </row>
    <row r="11" spans="1:10" s="338" customFormat="1" x14ac:dyDescent="0.25">
      <c r="A11" s="25"/>
      <c r="B11" s="459"/>
      <c r="C11" s="461"/>
      <c r="D11" s="461"/>
      <c r="E11" s="461"/>
      <c r="F11" s="398"/>
      <c r="G11" s="265"/>
      <c r="H11" s="19"/>
    </row>
    <row r="12" spans="1:10" s="338" customFormat="1" ht="33" customHeight="1" x14ac:dyDescent="0.25">
      <c r="A12" s="25"/>
      <c r="B12" s="393"/>
      <c r="C12" s="455" t="s">
        <v>506</v>
      </c>
      <c r="D12" s="455"/>
      <c r="E12" s="252"/>
      <c r="F12" s="252"/>
      <c r="G12" s="266"/>
      <c r="H12" s="19"/>
    </row>
    <row r="13" spans="1:10" s="338" customFormat="1" ht="21" customHeight="1" x14ac:dyDescent="0.25">
      <c r="A13" s="25"/>
      <c r="B13" s="393"/>
      <c r="C13" s="255"/>
      <c r="D13" s="395"/>
      <c r="E13" s="256" t="s">
        <v>435</v>
      </c>
      <c r="F13" s="252"/>
      <c r="G13" s="266"/>
      <c r="H13" s="19"/>
    </row>
    <row r="14" spans="1:10" s="338" customFormat="1" ht="53.25" customHeight="1" x14ac:dyDescent="0.25">
      <c r="A14" s="25"/>
      <c r="B14" s="267"/>
      <c r="C14" s="398" t="s">
        <v>10</v>
      </c>
      <c r="D14" s="395" t="s">
        <v>287</v>
      </c>
      <c r="E14" s="170"/>
      <c r="F14" s="252"/>
      <c r="G14" s="266"/>
      <c r="H14" s="19"/>
      <c r="J14" s="338" t="b">
        <f>IF(ISNUMBER(MATCH(E14,yn,0)),TRUE,FALSE)</f>
        <v>0</v>
      </c>
    </row>
    <row r="15" spans="1:10" s="338" customFormat="1" ht="12.75" customHeight="1" x14ac:dyDescent="0.25">
      <c r="A15" s="25"/>
      <c r="B15" s="267"/>
      <c r="C15" s="398"/>
      <c r="D15" s="395"/>
      <c r="E15" s="395"/>
      <c r="F15" s="252"/>
      <c r="G15" s="266"/>
      <c r="H15" s="19"/>
    </row>
    <row r="16" spans="1:10" s="338" customFormat="1" ht="66.75" customHeight="1" x14ac:dyDescent="0.25">
      <c r="A16" s="25"/>
      <c r="B16" s="267"/>
      <c r="C16" s="257" t="s">
        <v>11</v>
      </c>
      <c r="D16" s="239" t="s">
        <v>12</v>
      </c>
      <c r="E16" s="252"/>
      <c r="F16" s="252"/>
      <c r="G16" s="266"/>
      <c r="H16" s="19"/>
    </row>
    <row r="17" spans="1:10" s="338" customFormat="1" ht="32.1" customHeight="1" x14ac:dyDescent="0.25">
      <c r="A17" s="25"/>
      <c r="B17" s="267"/>
      <c r="C17" s="252"/>
      <c r="D17" s="239" t="s">
        <v>13</v>
      </c>
      <c r="E17" s="171"/>
      <c r="F17" s="252"/>
      <c r="G17" s="266"/>
      <c r="H17" s="19"/>
      <c r="J17" s="338" t="b">
        <f>IF(ISNUMBER(MATCH(E17,yn,0)),TRUE,FALSE)</f>
        <v>0</v>
      </c>
    </row>
    <row r="18" spans="1:10" s="338" customFormat="1" x14ac:dyDescent="0.25">
      <c r="A18" s="25"/>
      <c r="B18" s="267"/>
      <c r="C18" s="252"/>
      <c r="D18" s="239"/>
      <c r="E18" s="252"/>
      <c r="F18" s="252"/>
      <c r="G18" s="266"/>
      <c r="H18" s="19"/>
    </row>
    <row r="19" spans="1:10" s="338" customFormat="1" ht="32.1" customHeight="1" x14ac:dyDescent="0.25">
      <c r="A19" s="25"/>
      <c r="B19" s="267"/>
      <c r="C19" s="252"/>
      <c r="D19" s="239" t="s">
        <v>14</v>
      </c>
      <c r="E19" s="171"/>
      <c r="F19" s="252"/>
      <c r="G19" s="266"/>
      <c r="H19" s="19"/>
      <c r="I19" s="345"/>
      <c r="J19" s="338" t="b">
        <f>IF(ISNUMBER(MATCH(E19,yn,0)),TRUE,FALSE)</f>
        <v>0</v>
      </c>
    </row>
    <row r="20" spans="1:10" s="338" customFormat="1" x14ac:dyDescent="0.25">
      <c r="A20" s="25"/>
      <c r="B20" s="267"/>
      <c r="C20" s="252"/>
      <c r="D20" s="239"/>
      <c r="E20" s="252"/>
      <c r="F20" s="252"/>
      <c r="G20" s="266"/>
      <c r="H20" s="19"/>
    </row>
    <row r="21" spans="1:10" s="338" customFormat="1" ht="32.1" customHeight="1" x14ac:dyDescent="0.25">
      <c r="A21" s="25"/>
      <c r="B21" s="267"/>
      <c r="C21" s="252"/>
      <c r="D21" s="239" t="s">
        <v>283</v>
      </c>
      <c r="E21" s="171"/>
      <c r="F21" s="252"/>
      <c r="G21" s="266"/>
      <c r="H21" s="19"/>
      <c r="J21" s="338" t="b">
        <f>IF(ISNUMBER(MATCH(E21,yn,0)),TRUE,FALSE)</f>
        <v>0</v>
      </c>
    </row>
    <row r="22" spans="1:10" s="338" customFormat="1" x14ac:dyDescent="0.25">
      <c r="A22" s="25"/>
      <c r="B22" s="267"/>
      <c r="C22" s="252"/>
      <c r="D22" s="239"/>
      <c r="E22" s="252"/>
      <c r="F22" s="252"/>
      <c r="G22" s="266"/>
      <c r="H22" s="19"/>
    </row>
    <row r="23" spans="1:10" s="338" customFormat="1" ht="32.1" customHeight="1" x14ac:dyDescent="0.25">
      <c r="A23" s="25"/>
      <c r="B23" s="267"/>
      <c r="C23" s="252"/>
      <c r="D23" s="239" t="s">
        <v>284</v>
      </c>
      <c r="E23" s="171"/>
      <c r="F23" s="252"/>
      <c r="G23" s="266"/>
      <c r="H23" s="19"/>
      <c r="J23" s="338" t="b">
        <f>IF(ISNUMBER(MATCH(E23,yn,0)),TRUE,FALSE)</f>
        <v>0</v>
      </c>
    </row>
    <row r="24" spans="1:10" s="338" customFormat="1" x14ac:dyDescent="0.25">
      <c r="A24" s="25"/>
      <c r="B24" s="267"/>
      <c r="C24" s="252"/>
      <c r="D24" s="239"/>
      <c r="E24" s="252"/>
      <c r="F24" s="252"/>
      <c r="G24" s="266"/>
      <c r="H24" s="19"/>
    </row>
    <row r="25" spans="1:10" s="338" customFormat="1" ht="32.1" customHeight="1" x14ac:dyDescent="0.25">
      <c r="A25" s="25"/>
      <c r="B25" s="267"/>
      <c r="C25" s="252"/>
      <c r="D25" s="239" t="s">
        <v>285</v>
      </c>
      <c r="E25" s="171"/>
      <c r="F25" s="252"/>
      <c r="G25" s="266"/>
      <c r="H25" s="19"/>
      <c r="J25" s="338" t="b">
        <f>IF(ISNUMBER(MATCH(E25,yn,0)),TRUE,FALSE)</f>
        <v>0</v>
      </c>
    </row>
    <row r="26" spans="1:10" s="338" customFormat="1" x14ac:dyDescent="0.25">
      <c r="A26" s="25"/>
      <c r="B26" s="267"/>
      <c r="C26" s="252"/>
      <c r="D26" s="239"/>
      <c r="E26" s="252"/>
      <c r="F26" s="252"/>
      <c r="G26" s="266"/>
      <c r="H26" s="19"/>
    </row>
    <row r="27" spans="1:10" s="338" customFormat="1" ht="32.1" customHeight="1" x14ac:dyDescent="0.25">
      <c r="A27" s="25"/>
      <c r="B27" s="267"/>
      <c r="C27" s="252"/>
      <c r="D27" s="239" t="s">
        <v>286</v>
      </c>
      <c r="E27" s="171"/>
      <c r="F27" s="252"/>
      <c r="G27" s="266"/>
      <c r="H27" s="19"/>
      <c r="J27" s="338" t="b">
        <f>IF(ISNUMBER(MATCH(E27,yn,0)),TRUE,FALSE)</f>
        <v>0</v>
      </c>
    </row>
    <row r="28" spans="1:10" s="338" customFormat="1" x14ac:dyDescent="0.25">
      <c r="A28" s="25"/>
      <c r="B28" s="267"/>
      <c r="C28" s="252"/>
      <c r="D28" s="239"/>
      <c r="E28" s="252"/>
      <c r="F28" s="252"/>
      <c r="G28" s="266"/>
      <c r="H28" s="19"/>
    </row>
    <row r="29" spans="1:10" s="338" customFormat="1" ht="32.1" customHeight="1" x14ac:dyDescent="0.25">
      <c r="A29" s="25"/>
      <c r="B29" s="267"/>
      <c r="C29" s="252"/>
      <c r="D29" s="239" t="s">
        <v>15</v>
      </c>
      <c r="E29" s="171"/>
      <c r="F29" s="252"/>
      <c r="G29" s="266"/>
      <c r="H29" s="19"/>
      <c r="J29" s="338" t="b">
        <f>IF(ISNUMBER(MATCH(E29,yn,0)),TRUE,FALSE)</f>
        <v>0</v>
      </c>
    </row>
    <row r="30" spans="1:10" s="338" customFormat="1" x14ac:dyDescent="0.25">
      <c r="A30" s="25"/>
      <c r="B30" s="267"/>
      <c r="C30" s="252"/>
      <c r="D30" s="239"/>
      <c r="E30" s="252"/>
      <c r="F30" s="252"/>
      <c r="G30" s="266"/>
      <c r="H30" s="19"/>
    </row>
    <row r="31" spans="1:10" s="338" customFormat="1" ht="78.75" x14ac:dyDescent="0.25">
      <c r="A31" s="25"/>
      <c r="B31" s="267"/>
      <c r="C31" s="252"/>
      <c r="D31" s="239" t="s">
        <v>310</v>
      </c>
      <c r="E31" s="171"/>
      <c r="F31" s="252"/>
      <c r="G31" s="266"/>
      <c r="H31" s="19"/>
      <c r="J31" s="338" t="b">
        <f>IF(ISNUMBER(MATCH(E31,yn,0)),TRUE,FALSE)</f>
        <v>0</v>
      </c>
    </row>
    <row r="32" spans="1:10" s="338" customFormat="1" ht="15" x14ac:dyDescent="0.25">
      <c r="A32" s="25"/>
      <c r="B32" s="267"/>
      <c r="C32" s="252"/>
      <c r="D32" s="250"/>
      <c r="E32" s="253"/>
      <c r="F32" s="253"/>
      <c r="G32" s="268"/>
      <c r="H32" s="19"/>
    </row>
    <row r="33" spans="1:10" s="338" customFormat="1" ht="47.25" x14ac:dyDescent="0.25">
      <c r="A33" s="25"/>
      <c r="B33" s="267"/>
      <c r="C33" s="398" t="s">
        <v>518</v>
      </c>
      <c r="D33" s="401" t="s">
        <v>519</v>
      </c>
      <c r="E33" s="171"/>
      <c r="F33" s="253"/>
      <c r="G33" s="268"/>
      <c r="H33" s="19"/>
      <c r="J33" s="338" t="b">
        <f>IF(ISNUMBER(MATCH(E33,yn,0)),TRUE,FALSE)</f>
        <v>0</v>
      </c>
    </row>
    <row r="34" spans="1:10" s="338" customFormat="1" x14ac:dyDescent="0.25">
      <c r="A34" s="25"/>
      <c r="B34" s="393"/>
      <c r="C34" s="462"/>
      <c r="D34" s="462"/>
      <c r="E34" s="252"/>
      <c r="F34" s="253"/>
      <c r="G34" s="266"/>
      <c r="H34" s="19"/>
    </row>
    <row r="35" spans="1:10" s="338" customFormat="1" ht="78" customHeight="1" x14ac:dyDescent="0.25">
      <c r="A35" s="25"/>
      <c r="B35" s="393" t="s">
        <v>16</v>
      </c>
      <c r="C35" s="462" t="s">
        <v>521</v>
      </c>
      <c r="D35" s="462"/>
      <c r="E35" s="385" t="s">
        <v>455</v>
      </c>
      <c r="F35" s="256" t="s">
        <v>456</v>
      </c>
      <c r="G35" s="266"/>
      <c r="H35" s="19"/>
    </row>
    <row r="36" spans="1:10" s="338" customFormat="1" ht="66" customHeight="1" x14ac:dyDescent="0.25">
      <c r="A36" s="25"/>
      <c r="B36" s="393"/>
      <c r="C36" s="238" t="s">
        <v>28</v>
      </c>
      <c r="D36" s="258" t="s">
        <v>411</v>
      </c>
      <c r="E36" s="356"/>
      <c r="F36" s="356"/>
      <c r="G36" s="266"/>
      <c r="H36" s="19"/>
    </row>
    <row r="37" spans="1:10" s="338" customFormat="1" ht="18.75" customHeight="1" x14ac:dyDescent="0.25">
      <c r="A37" s="25"/>
      <c r="B37" s="393"/>
      <c r="C37" s="399"/>
      <c r="D37" s="399"/>
      <c r="E37" s="357"/>
      <c r="F37" s="357"/>
      <c r="G37" s="266"/>
      <c r="H37" s="19"/>
    </row>
    <row r="38" spans="1:10" s="338" customFormat="1" ht="40.5" customHeight="1" x14ac:dyDescent="0.25">
      <c r="A38" s="25"/>
      <c r="B38" s="393"/>
      <c r="C38" s="259" t="s">
        <v>337</v>
      </c>
      <c r="D38" s="260" t="s">
        <v>408</v>
      </c>
      <c r="E38" s="172"/>
      <c r="F38" s="172"/>
      <c r="G38" s="266"/>
      <c r="H38" s="19"/>
    </row>
    <row r="39" spans="1:10" s="338" customFormat="1" x14ac:dyDescent="0.25">
      <c r="A39" s="25"/>
      <c r="B39" s="393"/>
      <c r="C39" s="394"/>
      <c r="D39" s="260"/>
      <c r="E39" s="357"/>
      <c r="F39" s="357"/>
      <c r="G39" s="266"/>
      <c r="H39" s="19"/>
    </row>
    <row r="40" spans="1:10" s="338" customFormat="1" ht="42" customHeight="1" x14ac:dyDescent="0.25">
      <c r="A40" s="25"/>
      <c r="B40" s="393"/>
      <c r="C40" s="238" t="s">
        <v>410</v>
      </c>
      <c r="D40" s="258" t="s">
        <v>409</v>
      </c>
      <c r="E40" s="356"/>
      <c r="F40" s="356"/>
      <c r="G40" s="266"/>
      <c r="H40" s="19"/>
    </row>
    <row r="41" spans="1:10" s="338" customFormat="1" ht="15" x14ac:dyDescent="0.25">
      <c r="A41" s="25"/>
      <c r="B41" s="267"/>
      <c r="C41" s="252"/>
      <c r="D41" s="250"/>
      <c r="E41" s="253"/>
      <c r="F41" s="253"/>
      <c r="G41" s="268"/>
      <c r="H41" s="19"/>
    </row>
    <row r="42" spans="1:10" s="338" customFormat="1" ht="63" x14ac:dyDescent="0.25">
      <c r="A42" s="25"/>
      <c r="B42" s="393"/>
      <c r="C42" s="259" t="s">
        <v>520</v>
      </c>
      <c r="D42" s="402" t="s">
        <v>523</v>
      </c>
      <c r="E42" s="172"/>
      <c r="F42" s="172"/>
      <c r="G42" s="266"/>
      <c r="H42" s="19"/>
    </row>
    <row r="43" spans="1:10" s="338" customFormat="1" ht="49.5" customHeight="1" x14ac:dyDescent="0.25">
      <c r="A43" s="25"/>
      <c r="B43" s="387" t="s">
        <v>405</v>
      </c>
      <c r="C43" s="456" t="s">
        <v>17</v>
      </c>
      <c r="D43" s="456"/>
      <c r="E43" s="386" t="s">
        <v>435</v>
      </c>
      <c r="F43" s="101"/>
      <c r="G43" s="269"/>
      <c r="H43" s="19"/>
    </row>
    <row r="44" spans="1:10" s="338" customFormat="1" ht="48" customHeight="1" x14ac:dyDescent="0.25">
      <c r="A44" s="25"/>
      <c r="B44" s="116"/>
      <c r="C44" s="262" t="s">
        <v>406</v>
      </c>
      <c r="D44" s="239" t="s">
        <v>401</v>
      </c>
      <c r="E44" s="172"/>
      <c r="F44" s="101"/>
      <c r="G44" s="269"/>
      <c r="H44" s="19"/>
    </row>
    <row r="45" spans="1:10" s="338" customFormat="1" ht="22.5" customHeight="1" x14ac:dyDescent="0.25">
      <c r="A45" s="25"/>
      <c r="B45" s="116"/>
      <c r="C45" s="263"/>
      <c r="D45" s="263"/>
      <c r="E45" s="101"/>
      <c r="F45" s="101"/>
      <c r="G45" s="269"/>
      <c r="H45" s="19"/>
    </row>
    <row r="46" spans="1:10" s="338" customFormat="1" ht="48" customHeight="1" x14ac:dyDescent="0.25">
      <c r="A46" s="25"/>
      <c r="B46" s="116"/>
      <c r="C46" s="259" t="s">
        <v>407</v>
      </c>
      <c r="D46" s="258" t="s">
        <v>338</v>
      </c>
      <c r="E46" s="172"/>
      <c r="F46" s="101"/>
      <c r="G46" s="269"/>
      <c r="H46" s="19"/>
    </row>
    <row r="47" spans="1:10" s="338" customFormat="1" x14ac:dyDescent="0.25">
      <c r="A47" s="25"/>
      <c r="B47" s="270"/>
      <c r="C47" s="271"/>
      <c r="D47" s="272"/>
      <c r="E47" s="273"/>
      <c r="F47" s="273"/>
      <c r="G47" s="274"/>
      <c r="H47" s="19"/>
    </row>
    <row r="48" spans="1:10" s="338" customFormat="1" x14ac:dyDescent="0.25">
      <c r="A48" s="25"/>
      <c r="B48" s="17"/>
      <c r="C48" s="180"/>
      <c r="D48" s="21"/>
      <c r="E48" s="19"/>
      <c r="F48" s="252"/>
      <c r="G48" s="19"/>
      <c r="H48" s="19"/>
    </row>
    <row r="49" spans="1:8" s="338" customFormat="1" x14ac:dyDescent="0.25">
      <c r="A49" s="25"/>
      <c r="B49" s="17"/>
      <c r="C49" s="180"/>
      <c r="D49" s="15" t="s">
        <v>29</v>
      </c>
      <c r="E49" s="19"/>
      <c r="F49" s="19"/>
      <c r="G49" s="19"/>
      <c r="H49" s="19"/>
    </row>
    <row r="50" spans="1:8" s="338" customFormat="1" x14ac:dyDescent="0.25">
      <c r="A50" s="25"/>
      <c r="B50" s="17"/>
      <c r="C50" s="180"/>
      <c r="D50" s="61" t="b">
        <f>IF(OR(ISBLANK(E14),ISBLANK(E17),ISBLANK(E19),ISBLANK(E21),ISBLANK(E23),ISBLANK(E25),ISBLANK(E27),ISBLANK(E29),ISBLANK(E31),ISBLANK(E33),ISBLANK(E36),ISBLANK(E38),ISBLANK(E40),ISBLANK(E42),ISBLANK(E44),ISBLANK(E46),ISBLANK(F36),ISBLANK(F38),ISBLANK(F40),ISBLANK(F42),J14=FALSE,J17=FALSE,J19=FALSE,J21=FALSE,J23=FALSE,J25=FALSE,J27=FALSE,J29=FALSE,J31=FALSE,J33=FALSE),FALSE,TRUE)</f>
        <v>0</v>
      </c>
      <c r="E50" s="19"/>
      <c r="F50" s="19"/>
      <c r="G50" s="19"/>
      <c r="H50" s="19"/>
    </row>
    <row r="51" spans="1:8" s="338" customFormat="1" x14ac:dyDescent="0.25">
      <c r="A51" s="25"/>
      <c r="B51" s="19"/>
      <c r="C51" s="19"/>
      <c r="D51" s="20"/>
      <c r="E51" s="19"/>
      <c r="F51" s="19"/>
      <c r="G51" s="19"/>
      <c r="H51" s="19"/>
    </row>
  </sheetData>
  <sheetProtection algorithmName="SHA-512" hashValue="r4wGnLUR/CAoutXQnnCW9LxZBvd4TlQrAyuGe6ys1Y79tFrPmMRTT7RGExd9crxpRoYezmPmfD+a8ODFH50BEw==" saltValue="qNya12bTJdPJoqbNtJ/tiA==" spinCount="100000" sheet="1" objects="1" scenarios="1"/>
  <mergeCells count="11">
    <mergeCell ref="B4:D4"/>
    <mergeCell ref="C12:D12"/>
    <mergeCell ref="C43:D43"/>
    <mergeCell ref="E5:F5"/>
    <mergeCell ref="B10:B11"/>
    <mergeCell ref="C10:E11"/>
    <mergeCell ref="B6:F6"/>
    <mergeCell ref="C34:D34"/>
    <mergeCell ref="B8:F8"/>
    <mergeCell ref="E7:F7"/>
    <mergeCell ref="C35:D35"/>
  </mergeCells>
  <conditionalFormatting sqref="D50">
    <cfRule type="cellIs" dxfId="40" priority="1" operator="equal">
      <formula>TRUE</formula>
    </cfRule>
    <cfRule type="cellIs" dxfId="39" priority="2" operator="equal">
      <formula>FALSE</formula>
    </cfRule>
  </conditionalFormatting>
  <dataValidations xWindow="828" yWindow="817" count="3">
    <dataValidation type="list" allowBlank="1" showInputMessage="1" showErrorMessage="1" sqref="E14 E17 E19 E21 E23 E25 E27 E29 E31 E33">
      <formula1>yn</formula1>
    </dataValidation>
    <dataValidation type="whole" operator="greaterThanOrEqual" allowBlank="1" showInputMessage="1" showErrorMessage="1" promptTitle="Input data" prompt="Insert non-negative integer value" sqref="E44:E46">
      <formula1>0</formula1>
    </dataValidation>
    <dataValidation type="whole" operator="greaterThanOrEqual" allowBlank="1" showInputMessage="1" showErrorMessage="1" sqref="E38:G38 E40:G40 E36:G36 E42:F42">
      <formula1>0</formula1>
    </dataValidation>
  </dataValidations>
  <pageMargins left="0.70000000000000007" right="0.70000000000000007" top="0.75" bottom="0.75" header="0.30000000000000004" footer="0.30000000000000004"/>
  <pageSetup scale="59" fitToHeight="0" orientation="portrait" r:id="rId1"/>
  <rowBreaks count="1" manualBreakCount="1">
    <brk id="3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ColWidth="9.140625" defaultRowHeight="15" x14ac:dyDescent="0.25"/>
  <cols>
    <col min="1" max="1" width="3.140625" style="338" customWidth="1"/>
    <col min="2" max="2" width="7" style="338" customWidth="1"/>
    <col min="3" max="3" width="61.85546875" style="338" customWidth="1"/>
    <col min="4" max="4" width="17.7109375" style="338" customWidth="1"/>
    <col min="5" max="5" width="2.7109375" style="338" customWidth="1"/>
    <col min="6" max="6" width="2.85546875" style="338" customWidth="1"/>
    <col min="7" max="10" width="7.85546875" style="338" customWidth="1"/>
    <col min="11" max="16384" width="9.140625" style="338"/>
  </cols>
  <sheetData>
    <row r="1" spans="1:7" ht="21" x14ac:dyDescent="0.25">
      <c r="A1" s="201"/>
      <c r="B1" s="198"/>
      <c r="C1" s="198"/>
      <c r="D1" s="198"/>
      <c r="E1" s="198"/>
      <c r="F1" s="370"/>
    </row>
    <row r="2" spans="1:7" ht="18.75" x14ac:dyDescent="0.25">
      <c r="A2" s="201"/>
      <c r="B2" s="81" t="str">
        <f>Instructions!B2</f>
        <v>Form QST-ASP</v>
      </c>
      <c r="C2" s="201"/>
      <c r="D2" s="201"/>
      <c r="E2" s="201"/>
      <c r="F2" s="371"/>
    </row>
    <row r="3" spans="1:7" x14ac:dyDescent="0.25">
      <c r="A3" s="201"/>
      <c r="B3" s="201"/>
      <c r="C3" s="201"/>
      <c r="D3" s="201"/>
      <c r="E3" s="201"/>
      <c r="F3" s="371"/>
    </row>
    <row r="4" spans="1:7" ht="18.75" x14ac:dyDescent="0.25">
      <c r="A4" s="201"/>
      <c r="B4" s="434">
        <f>'General Information'!D22</f>
        <v>0</v>
      </c>
      <c r="C4" s="434"/>
      <c r="D4" s="363"/>
      <c r="E4" s="206"/>
      <c r="F4" s="372"/>
    </row>
    <row r="5" spans="1:7" ht="18.75" x14ac:dyDescent="0.25">
      <c r="A5" s="201"/>
      <c r="B5" s="201"/>
      <c r="C5" s="201"/>
      <c r="D5" s="206"/>
      <c r="E5" s="206"/>
      <c r="F5" s="372"/>
    </row>
    <row r="6" spans="1:7" ht="18.75" customHeight="1" x14ac:dyDescent="0.25">
      <c r="A6" s="201"/>
      <c r="B6" s="416" t="s">
        <v>426</v>
      </c>
      <c r="C6" s="416"/>
      <c r="D6" s="416"/>
      <c r="E6" s="74"/>
      <c r="F6" s="373"/>
    </row>
    <row r="7" spans="1:7" s="347" customFormat="1" ht="15.75" x14ac:dyDescent="0.25">
      <c r="A7" s="207"/>
      <c r="B7" s="207"/>
      <c r="C7" s="208"/>
      <c r="D7" s="208"/>
      <c r="E7" s="208"/>
      <c r="F7" s="374"/>
    </row>
    <row r="8" spans="1:7" s="347" customFormat="1" ht="102.75" customHeight="1" x14ac:dyDescent="0.25">
      <c r="A8" s="207"/>
      <c r="B8" s="467" t="s">
        <v>542</v>
      </c>
      <c r="C8" s="467"/>
      <c r="D8" s="467"/>
      <c r="E8" s="256"/>
      <c r="F8" s="373"/>
    </row>
    <row r="9" spans="1:7" s="347" customFormat="1" ht="15.75" x14ac:dyDescent="0.25">
      <c r="A9" s="207"/>
      <c r="B9" s="207"/>
      <c r="C9" s="208"/>
      <c r="D9" s="208"/>
      <c r="E9" s="208"/>
      <c r="F9" s="374"/>
    </row>
    <row r="10" spans="1:7" s="347" customFormat="1" ht="15.75" x14ac:dyDescent="0.25">
      <c r="A10" s="207"/>
      <c r="B10" s="222"/>
      <c r="C10" s="256" t="s">
        <v>447</v>
      </c>
      <c r="D10" s="256"/>
      <c r="E10" s="256"/>
      <c r="F10" s="375"/>
    </row>
    <row r="11" spans="1:7" s="347" customFormat="1" ht="15.75" x14ac:dyDescent="0.25">
      <c r="A11" s="207"/>
      <c r="B11" s="468" t="s">
        <v>457</v>
      </c>
      <c r="C11" s="469"/>
      <c r="D11" s="367">
        <f>'General Information'!D17</f>
        <v>0</v>
      </c>
      <c r="E11" s="359"/>
    </row>
    <row r="12" spans="1:7" s="347" customFormat="1" ht="8.25" customHeight="1" x14ac:dyDescent="0.25">
      <c r="A12" s="207"/>
      <c r="B12" s="470"/>
      <c r="C12" s="471"/>
      <c r="D12" s="368" t="s">
        <v>508</v>
      </c>
      <c r="E12" s="359"/>
    </row>
    <row r="13" spans="1:7" s="347" customFormat="1" ht="15.75" x14ac:dyDescent="0.25">
      <c r="A13" s="207"/>
      <c r="B13" s="472"/>
      <c r="C13" s="473"/>
      <c r="D13" s="369">
        <f>'General Information'!D18</f>
        <v>0</v>
      </c>
      <c r="E13" s="366"/>
    </row>
    <row r="14" spans="1:7" s="347" customFormat="1" ht="33" customHeight="1" x14ac:dyDescent="0.25">
      <c r="A14" s="207"/>
      <c r="B14" s="209" t="s">
        <v>418</v>
      </c>
      <c r="C14" s="365" t="s">
        <v>513</v>
      </c>
      <c r="D14" s="364"/>
      <c r="E14" s="383"/>
      <c r="G14" s="347" t="b">
        <f>IF(ISNUMBER(MATCH(D14,yn,0)),TRUE,FALSE)</f>
        <v>0</v>
      </c>
    </row>
    <row r="15" spans="1:7" s="347" customFormat="1" ht="33" customHeight="1" x14ac:dyDescent="0.25">
      <c r="A15" s="207"/>
      <c r="B15" s="209" t="s">
        <v>419</v>
      </c>
      <c r="C15" s="224" t="s">
        <v>430</v>
      </c>
      <c r="D15" s="226"/>
      <c r="E15" s="384"/>
    </row>
    <row r="16" spans="1:7" s="347" customFormat="1" ht="33" customHeight="1" x14ac:dyDescent="0.25">
      <c r="A16" s="207"/>
      <c r="B16" s="209" t="s">
        <v>420</v>
      </c>
      <c r="C16" s="224" t="s">
        <v>421</v>
      </c>
      <c r="D16" s="226"/>
      <c r="E16" s="384"/>
    </row>
    <row r="17" spans="1:7" s="347" customFormat="1" ht="33" customHeight="1" x14ac:dyDescent="0.25">
      <c r="A17" s="207"/>
      <c r="B17" s="209" t="s">
        <v>422</v>
      </c>
      <c r="C17" s="225" t="s">
        <v>423</v>
      </c>
      <c r="D17" s="226"/>
      <c r="E17" s="384"/>
    </row>
    <row r="18" spans="1:7" s="347" customFormat="1" ht="33" customHeight="1" x14ac:dyDescent="0.25">
      <c r="A18" s="207"/>
      <c r="B18" s="209" t="s">
        <v>424</v>
      </c>
      <c r="C18" s="224" t="s">
        <v>425</v>
      </c>
      <c r="D18" s="226"/>
      <c r="E18" s="384"/>
    </row>
    <row r="19" spans="1:7" s="347" customFormat="1" ht="15.75" x14ac:dyDescent="0.25">
      <c r="A19" s="207"/>
      <c r="B19" s="207"/>
      <c r="C19" s="208"/>
      <c r="D19" s="208"/>
      <c r="E19" s="208"/>
    </row>
    <row r="20" spans="1:7" s="347" customFormat="1" ht="15.75" x14ac:dyDescent="0.25">
      <c r="A20" s="207"/>
      <c r="B20" s="222"/>
      <c r="C20" s="256" t="s">
        <v>448</v>
      </c>
      <c r="D20" s="256"/>
      <c r="E20" s="358"/>
    </row>
    <row r="21" spans="1:7" s="347" customFormat="1" ht="15.75" x14ac:dyDescent="0.25">
      <c r="A21" s="207"/>
      <c r="B21" s="464" t="s">
        <v>458</v>
      </c>
      <c r="C21" s="464"/>
      <c r="D21" s="367">
        <f>'General Information'!D17</f>
        <v>0</v>
      </c>
      <c r="E21" s="359"/>
    </row>
    <row r="22" spans="1:7" s="347" customFormat="1" ht="8.25" customHeight="1" x14ac:dyDescent="0.25">
      <c r="A22" s="207"/>
      <c r="B22" s="464"/>
      <c r="C22" s="464"/>
      <c r="D22" s="368" t="s">
        <v>508</v>
      </c>
      <c r="E22" s="359"/>
    </row>
    <row r="23" spans="1:7" s="347" customFormat="1" ht="15.75" x14ac:dyDescent="0.25">
      <c r="A23" s="207"/>
      <c r="B23" s="464"/>
      <c r="C23" s="464"/>
      <c r="D23" s="369">
        <f>'General Information'!D18</f>
        <v>0</v>
      </c>
      <c r="E23" s="366"/>
    </row>
    <row r="24" spans="1:7" s="347" customFormat="1" ht="33" customHeight="1" x14ac:dyDescent="0.25">
      <c r="A24" s="207"/>
      <c r="B24" s="209" t="s">
        <v>418</v>
      </c>
      <c r="C24" s="308" t="s">
        <v>514</v>
      </c>
      <c r="D24" s="364"/>
      <c r="E24" s="383"/>
      <c r="G24" s="347" t="b">
        <f>IF(ISNUMBER(MATCH(D24,yn,0)),TRUE,FALSE)</f>
        <v>0</v>
      </c>
    </row>
    <row r="25" spans="1:7" s="347" customFormat="1" ht="33" customHeight="1" x14ac:dyDescent="0.25">
      <c r="A25" s="207"/>
      <c r="B25" s="209" t="s">
        <v>419</v>
      </c>
      <c r="C25" s="224" t="s">
        <v>430</v>
      </c>
      <c r="D25" s="226"/>
      <c r="E25" s="384"/>
    </row>
    <row r="26" spans="1:7" s="347" customFormat="1" ht="33" customHeight="1" x14ac:dyDescent="0.25">
      <c r="A26" s="207"/>
      <c r="B26" s="209" t="s">
        <v>420</v>
      </c>
      <c r="C26" s="224" t="s">
        <v>421</v>
      </c>
      <c r="D26" s="226"/>
      <c r="E26" s="384"/>
    </row>
    <row r="27" spans="1:7" s="347" customFormat="1" ht="33" customHeight="1" x14ac:dyDescent="0.25">
      <c r="A27" s="207"/>
      <c r="B27" s="209" t="s">
        <v>422</v>
      </c>
      <c r="C27" s="225" t="s">
        <v>423</v>
      </c>
      <c r="D27" s="226"/>
      <c r="E27" s="384"/>
    </row>
    <row r="28" spans="1:7" s="347" customFormat="1" ht="33" customHeight="1" x14ac:dyDescent="0.25">
      <c r="A28" s="207"/>
      <c r="B28" s="209" t="s">
        <v>424</v>
      </c>
      <c r="C28" s="224" t="s">
        <v>425</v>
      </c>
      <c r="D28" s="226"/>
      <c r="E28" s="384"/>
    </row>
    <row r="29" spans="1:7" s="347" customFormat="1" ht="15.75" x14ac:dyDescent="0.25">
      <c r="A29" s="207"/>
      <c r="B29" s="207"/>
      <c r="C29" s="208"/>
      <c r="D29" s="208"/>
      <c r="E29" s="208"/>
    </row>
    <row r="30" spans="1:7" s="347" customFormat="1" ht="15.75" x14ac:dyDescent="0.25">
      <c r="A30" s="207"/>
      <c r="B30" s="466" t="s">
        <v>29</v>
      </c>
      <c r="C30" s="466"/>
      <c r="D30" s="208"/>
      <c r="E30" s="208"/>
      <c r="F30" s="376"/>
    </row>
    <row r="31" spans="1:7" s="347" customFormat="1" ht="15.75" x14ac:dyDescent="0.25">
      <c r="A31" s="207"/>
      <c r="B31" s="465" t="b">
        <f>IF(OR(ISBLANK(D14),ISBLANK(D15),ISBLANK(D16),ISBLANK(D17),ISBLANK(D18),ISBLANK(D24),ISBLANK(D25),ISBLANK(D26),ISBLANK(D27),ISBLANK(D28),G14=FALSE,G24=FALSE),FALSE,TRUE)</f>
        <v>0</v>
      </c>
      <c r="C31" s="465"/>
      <c r="D31" s="208"/>
      <c r="E31" s="208"/>
      <c r="F31" s="374"/>
    </row>
    <row r="32" spans="1:7" s="347" customFormat="1" ht="15.75" x14ac:dyDescent="0.25">
      <c r="A32" s="207"/>
      <c r="B32" s="207"/>
      <c r="C32" s="207"/>
      <c r="D32" s="207"/>
      <c r="E32" s="207"/>
      <c r="F32" s="377"/>
    </row>
  </sheetData>
  <sheetProtection algorithmName="SHA-512" hashValue="PagvjOQMPjhl9K9PAXVojzbbrPY2XHM79gIwzaS39SsHktYX1m4bUMou45dxh+aGEKaAtC5MhqZMDyUqVBy7qw==" saltValue="jErj9bqrVcELCX0zf8LNEQ==" spinCount="100000" sheet="1" objects="1" scenarios="1"/>
  <mergeCells count="7">
    <mergeCell ref="B4:C4"/>
    <mergeCell ref="B21:C23"/>
    <mergeCell ref="B31:C31"/>
    <mergeCell ref="B30:C30"/>
    <mergeCell ref="B8:D8"/>
    <mergeCell ref="B6:D6"/>
    <mergeCell ref="B11:C13"/>
  </mergeCells>
  <conditionalFormatting sqref="B31">
    <cfRule type="cellIs" dxfId="38" priority="1" operator="equal">
      <formula>TRUE</formula>
    </cfRule>
    <cfRule type="cellIs" dxfId="37" priority="2" operator="equal">
      <formula>FALSE</formula>
    </cfRule>
  </conditionalFormatting>
  <dataValidations count="2">
    <dataValidation type="whole" operator="greaterThanOrEqual" allowBlank="1" showInputMessage="1" showErrorMessage="1" sqref="F15:F18 D15:D18 F25:F28 D25:D28">
      <formula1>0</formula1>
    </dataValidation>
    <dataValidation type="list" allowBlank="1" showInputMessage="1" showErrorMessage="1" sqref="D14 D24">
      <formula1>yn</formula1>
    </dataValidation>
  </dataValidations>
  <pageMargins left="0.7" right="0.7" top="0.75" bottom="0.75" header="0.3" footer="0.3"/>
  <pageSetup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RowHeight="15" x14ac:dyDescent="0.25"/>
  <cols>
    <col min="1" max="1" width="3.85546875" style="348" customWidth="1"/>
    <col min="2" max="2" width="6.85546875" style="348" customWidth="1"/>
    <col min="3" max="3" width="37.42578125" style="348" customWidth="1"/>
    <col min="4" max="4" width="13.140625" style="348" customWidth="1"/>
    <col min="5" max="5" width="37.42578125" style="348" customWidth="1"/>
    <col min="6" max="6" width="6.85546875" style="348" customWidth="1"/>
    <col min="7" max="7" width="3.85546875" style="348" customWidth="1"/>
    <col min="8" max="16384" width="9.140625" style="348"/>
  </cols>
  <sheetData>
    <row r="1" spans="1:7" x14ac:dyDescent="0.25">
      <c r="A1" s="1"/>
      <c r="B1" s="1"/>
      <c r="C1" s="1"/>
      <c r="D1" s="1"/>
      <c r="E1" s="1"/>
      <c r="F1" s="160"/>
      <c r="G1" s="1"/>
    </row>
    <row r="2" spans="1:7" ht="18.75" x14ac:dyDescent="0.3">
      <c r="A2" s="70"/>
      <c r="B2" s="81" t="str">
        <f>Instructions!B2</f>
        <v>Form QST-ASP</v>
      </c>
      <c r="C2" s="1"/>
      <c r="D2" s="1"/>
      <c r="E2" s="1"/>
      <c r="F2" s="160"/>
      <c r="G2" s="1"/>
    </row>
    <row r="3" spans="1:7" ht="18.75" x14ac:dyDescent="0.3">
      <c r="A3" s="70"/>
      <c r="B3" s="1"/>
      <c r="C3" s="1"/>
      <c r="D3" s="1"/>
      <c r="E3" s="1"/>
      <c r="F3" s="160"/>
      <c r="G3" s="1"/>
    </row>
    <row r="4" spans="1:7" s="336" customFormat="1" ht="18.75" customHeight="1" x14ac:dyDescent="0.25">
      <c r="A4" s="1"/>
      <c r="B4" s="434">
        <f>'General Information'!D22</f>
        <v>0</v>
      </c>
      <c r="C4" s="434"/>
      <c r="D4" s="360"/>
      <c r="E4" s="360"/>
      <c r="F4" s="160"/>
      <c r="G4" s="1"/>
    </row>
    <row r="5" spans="1:7" s="336" customFormat="1" ht="18.75" customHeight="1" x14ac:dyDescent="0.25">
      <c r="A5" s="1"/>
      <c r="B5" s="1"/>
      <c r="C5" s="1"/>
      <c r="D5" s="1"/>
      <c r="E5" s="1"/>
      <c r="F5" s="160"/>
      <c r="G5" s="1"/>
    </row>
    <row r="6" spans="1:7" s="336" customFormat="1" ht="18.75" customHeight="1" x14ac:dyDescent="0.25">
      <c r="A6" s="1"/>
      <c r="B6" s="416" t="s">
        <v>429</v>
      </c>
      <c r="C6" s="416"/>
      <c r="D6" s="416"/>
      <c r="E6" s="416"/>
      <c r="F6" s="416"/>
      <c r="G6" s="1"/>
    </row>
    <row r="7" spans="1:7" s="336" customFormat="1" ht="15.75" x14ac:dyDescent="0.25">
      <c r="A7" s="1"/>
      <c r="B7" s="463"/>
      <c r="C7" s="463"/>
      <c r="D7" s="463"/>
      <c r="E7" s="316"/>
      <c r="F7" s="276"/>
      <c r="G7" s="212"/>
    </row>
    <row r="8" spans="1:7" s="336" customFormat="1" ht="15.75" x14ac:dyDescent="0.25">
      <c r="A8" s="1"/>
      <c r="B8" s="475" t="s">
        <v>432</v>
      </c>
      <c r="C8" s="475"/>
      <c r="D8" s="475"/>
      <c r="E8" s="475"/>
      <c r="F8" s="475"/>
      <c r="G8" s="212"/>
    </row>
    <row r="9" spans="1:7" s="336" customFormat="1" x14ac:dyDescent="0.25">
      <c r="A9" s="1"/>
      <c r="B9" s="1"/>
      <c r="C9" s="228"/>
      <c r="D9" s="228"/>
      <c r="E9" s="228"/>
      <c r="F9" s="23"/>
      <c r="G9" s="1"/>
    </row>
    <row r="10" spans="1:7" s="336" customFormat="1" ht="18" customHeight="1" x14ac:dyDescent="0.25">
      <c r="A10" s="1"/>
      <c r="B10" s="312">
        <v>1</v>
      </c>
      <c r="C10" s="452" t="s">
        <v>507</v>
      </c>
      <c r="D10" s="452"/>
      <c r="E10" s="452"/>
      <c r="F10" s="216"/>
      <c r="G10" s="1"/>
    </row>
    <row r="11" spans="1:7" s="336" customFormat="1" ht="18" customHeight="1" x14ac:dyDescent="0.25">
      <c r="A11" s="1"/>
      <c r="B11" s="313"/>
      <c r="C11" s="228" t="s">
        <v>452</v>
      </c>
      <c r="D11" s="228"/>
      <c r="E11" s="228" t="s">
        <v>453</v>
      </c>
      <c r="F11" s="214"/>
      <c r="G11" s="1"/>
    </row>
    <row r="12" spans="1:7" s="336" customFormat="1" ht="15.75" x14ac:dyDescent="0.25">
      <c r="A12" s="1"/>
      <c r="B12" s="133"/>
      <c r="C12" s="280"/>
      <c r="D12" s="275"/>
      <c r="E12" s="280"/>
      <c r="F12" s="331"/>
      <c r="G12" s="1"/>
    </row>
    <row r="13" spans="1:7" s="336" customFormat="1" ht="88.5" customHeight="1" x14ac:dyDescent="0.25">
      <c r="A13" s="1"/>
      <c r="B13" s="134"/>
      <c r="C13" s="474" t="s">
        <v>528</v>
      </c>
      <c r="D13" s="474"/>
      <c r="E13" s="474"/>
      <c r="F13" s="121"/>
      <c r="G13" s="71"/>
    </row>
    <row r="14" spans="1:7" s="336" customFormat="1" ht="15.75" x14ac:dyDescent="0.25">
      <c r="A14" s="1"/>
      <c r="B14" s="255"/>
      <c r="C14" s="315"/>
      <c r="D14" s="73"/>
      <c r="E14" s="315"/>
      <c r="F14" s="311"/>
      <c r="G14" s="1"/>
    </row>
    <row r="15" spans="1:7" s="336" customFormat="1" ht="18" customHeight="1" x14ac:dyDescent="0.25">
      <c r="A15" s="1"/>
      <c r="B15" s="312">
        <v>2</v>
      </c>
      <c r="C15" s="452" t="s">
        <v>339</v>
      </c>
      <c r="D15" s="452"/>
      <c r="E15" s="452"/>
      <c r="F15" s="216"/>
      <c r="G15" s="1"/>
    </row>
    <row r="16" spans="1:7" s="336" customFormat="1" ht="15.75" x14ac:dyDescent="0.25">
      <c r="A16" s="1"/>
      <c r="B16" s="133"/>
      <c r="C16" s="280"/>
      <c r="D16" s="275"/>
      <c r="E16" s="275"/>
      <c r="F16" s="331"/>
      <c r="G16" s="1"/>
    </row>
    <row r="17" spans="1:7" s="336" customFormat="1" ht="36.75" customHeight="1" x14ac:dyDescent="0.25">
      <c r="A17" s="1"/>
      <c r="B17" s="134"/>
      <c r="C17" s="474" t="s">
        <v>340</v>
      </c>
      <c r="D17" s="474"/>
      <c r="E17" s="474"/>
      <c r="F17" s="121"/>
      <c r="G17" s="1"/>
    </row>
    <row r="18" spans="1:7" s="336" customFormat="1" ht="15.75" x14ac:dyDescent="0.25">
      <c r="A18" s="1"/>
      <c r="B18" s="282"/>
      <c r="C18" s="315"/>
      <c r="D18" s="73"/>
      <c r="E18" s="315"/>
      <c r="F18" s="311"/>
      <c r="G18" s="1"/>
    </row>
    <row r="19" spans="1:7" s="336" customFormat="1" ht="18" customHeight="1" x14ac:dyDescent="0.25">
      <c r="A19" s="1"/>
      <c r="B19" s="194">
        <v>3</v>
      </c>
      <c r="C19" s="476" t="s">
        <v>373</v>
      </c>
      <c r="D19" s="452"/>
      <c r="E19" s="452"/>
      <c r="F19" s="216"/>
      <c r="G19" s="1"/>
    </row>
    <row r="20" spans="1:7" s="336" customFormat="1" ht="15.75" customHeight="1" x14ac:dyDescent="0.25">
      <c r="A20" s="1"/>
      <c r="B20" s="313"/>
      <c r="C20" s="73"/>
      <c r="D20" s="73"/>
      <c r="E20" s="73"/>
      <c r="F20" s="279"/>
      <c r="G20" s="1"/>
    </row>
    <row r="21" spans="1:7" s="336" customFormat="1" ht="18" customHeight="1" x14ac:dyDescent="0.25">
      <c r="A21" s="1"/>
      <c r="B21" s="313" t="s">
        <v>348</v>
      </c>
      <c r="C21" s="453" t="s">
        <v>377</v>
      </c>
      <c r="D21" s="453"/>
      <c r="E21" s="453"/>
      <c r="F21" s="214"/>
      <c r="G21" s="1"/>
    </row>
    <row r="22" spans="1:7" s="336" customFormat="1" ht="15.75" x14ac:dyDescent="0.25">
      <c r="A22" s="1"/>
      <c r="B22" s="313"/>
      <c r="C22" s="281"/>
      <c r="D22" s="73"/>
      <c r="E22" s="275"/>
      <c r="F22" s="332"/>
      <c r="G22" s="1"/>
    </row>
    <row r="23" spans="1:7" s="336" customFormat="1" ht="30" customHeight="1" x14ac:dyDescent="0.25">
      <c r="A23" s="1"/>
      <c r="B23" s="313"/>
      <c r="C23" s="462" t="s">
        <v>375</v>
      </c>
      <c r="D23" s="462"/>
      <c r="E23" s="462"/>
      <c r="F23" s="215"/>
      <c r="G23" s="1"/>
    </row>
    <row r="24" spans="1:7" s="336" customFormat="1" ht="15.75" x14ac:dyDescent="0.25">
      <c r="A24" s="1"/>
      <c r="B24" s="313"/>
      <c r="C24" s="73"/>
      <c r="D24" s="73"/>
      <c r="E24" s="73"/>
      <c r="F24" s="279"/>
      <c r="G24" s="1"/>
    </row>
    <row r="25" spans="1:7" s="336" customFormat="1" ht="18" customHeight="1" x14ac:dyDescent="0.25">
      <c r="A25" s="1"/>
      <c r="B25" s="313" t="s">
        <v>431</v>
      </c>
      <c r="C25" s="453" t="s">
        <v>378</v>
      </c>
      <c r="D25" s="453"/>
      <c r="E25" s="453"/>
      <c r="F25" s="214"/>
      <c r="G25" s="1"/>
    </row>
    <row r="26" spans="1:7" s="336" customFormat="1" ht="15.75" x14ac:dyDescent="0.25">
      <c r="A26" s="1"/>
      <c r="B26" s="313"/>
      <c r="C26" s="281"/>
      <c r="D26" s="73"/>
      <c r="E26" s="275"/>
      <c r="F26" s="332"/>
      <c r="G26" s="1"/>
    </row>
    <row r="27" spans="1:7" s="336" customFormat="1" ht="67.5" customHeight="1" x14ac:dyDescent="0.25">
      <c r="A27" s="1"/>
      <c r="B27" s="72"/>
      <c r="C27" s="474" t="s">
        <v>374</v>
      </c>
      <c r="D27" s="474"/>
      <c r="E27" s="474"/>
      <c r="F27" s="121"/>
      <c r="G27" s="1"/>
    </row>
    <row r="28" spans="1:7" s="336" customFormat="1" ht="15.75" x14ac:dyDescent="0.25">
      <c r="A28" s="160"/>
      <c r="B28" s="261"/>
      <c r="C28" s="311"/>
      <c r="D28" s="277"/>
      <c r="E28" s="311"/>
      <c r="F28" s="311"/>
      <c r="G28" s="160"/>
    </row>
    <row r="29" spans="1:7" s="336" customFormat="1" ht="15.75" x14ac:dyDescent="0.25">
      <c r="A29" s="160"/>
      <c r="B29" s="283"/>
      <c r="C29" s="278"/>
      <c r="D29" s="23"/>
      <c r="E29" s="23"/>
      <c r="F29" s="23"/>
      <c r="G29" s="23"/>
    </row>
    <row r="30" spans="1:7" s="336" customFormat="1" ht="15.75" x14ac:dyDescent="0.25">
      <c r="A30" s="160"/>
      <c r="B30" s="278"/>
      <c r="C30" s="52" t="s">
        <v>29</v>
      </c>
      <c r="D30" s="23"/>
      <c r="E30" s="23"/>
      <c r="F30" s="23"/>
      <c r="G30" s="23"/>
    </row>
    <row r="31" spans="1:7" s="336" customFormat="1" ht="15.75" x14ac:dyDescent="0.25">
      <c r="A31" s="160"/>
      <c r="B31" s="278"/>
      <c r="C31" s="237" t="b">
        <f>IF(OR(ISBLANK(C12),ISBLANK(C16),ISBLANK(C22),ISBLANK(C26),ISBLANK(E12)),FALSE,TRUE)</f>
        <v>0</v>
      </c>
      <c r="D31" s="23"/>
      <c r="E31" s="23"/>
      <c r="F31" s="23"/>
      <c r="G31" s="23"/>
    </row>
    <row r="32" spans="1:7" s="336" customFormat="1" ht="15.75" x14ac:dyDescent="0.25">
      <c r="A32" s="160"/>
      <c r="B32" s="278"/>
      <c r="C32" s="278"/>
      <c r="D32" s="23"/>
      <c r="E32" s="23"/>
      <c r="F32" s="23"/>
      <c r="G32" s="23"/>
    </row>
  </sheetData>
  <sheetProtection algorithmName="SHA-512" hashValue="Sni0kmifQPWNVTWV1TV7CFpx5XzOFr7wTndpGkDJXgQiPhc8zVi3zqpXX2U2giRUTyPOhjkoXe0CgI+Khtzvng==" saltValue="e/hrZqR5hpRxNA5tbO6cKQ==" spinCount="100000" sheet="1" objects="1" scenarios="1"/>
  <mergeCells count="13">
    <mergeCell ref="C21:E21"/>
    <mergeCell ref="C25:E25"/>
    <mergeCell ref="C23:E23"/>
    <mergeCell ref="C27:E27"/>
    <mergeCell ref="C19:E19"/>
    <mergeCell ref="B4:C4"/>
    <mergeCell ref="C10:E10"/>
    <mergeCell ref="C13:E13"/>
    <mergeCell ref="C15:E15"/>
    <mergeCell ref="C17:E17"/>
    <mergeCell ref="B7:D7"/>
    <mergeCell ref="B6:F6"/>
    <mergeCell ref="B8:F8"/>
  </mergeCells>
  <conditionalFormatting sqref="C31">
    <cfRule type="cellIs" dxfId="36" priority="3" operator="equal">
      <formula>TRUE</formula>
    </cfRule>
    <cfRule type="cellIs" dxfId="35" priority="4" operator="equal">
      <formula>FALSE</formula>
    </cfRule>
  </conditionalFormatting>
  <dataValidations count="1">
    <dataValidation type="whole" operator="greaterThanOrEqual" allowBlank="1" showInputMessage="1" showErrorMessage="1" sqref="C12 C16 E12:F12 E16:F16">
      <formula1>0</formula1>
    </dataValidation>
  </dataValidations>
  <pageMargins left="0.7" right="0.7" top="0.75" bottom="0.75" header="0.3" footer="0.3"/>
  <pageSetup scale="8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heetViews>
  <sheetFormatPr defaultRowHeight="15.75" x14ac:dyDescent="0.25"/>
  <cols>
    <col min="1" max="1" width="4.140625" style="348" customWidth="1"/>
    <col min="2" max="2" width="6.85546875" style="348" customWidth="1"/>
    <col min="3" max="3" width="65.85546875" style="349" customWidth="1"/>
    <col min="4" max="4" width="14.85546875" style="348" customWidth="1"/>
    <col min="5" max="5" width="14.28515625" style="348" customWidth="1"/>
    <col min="6" max="6" width="8" style="348" customWidth="1"/>
    <col min="7" max="7" width="4.140625" style="348" customWidth="1"/>
    <col min="8" max="16384" width="9.140625" style="348"/>
  </cols>
  <sheetData>
    <row r="1" spans="1:7" s="336" customFormat="1" x14ac:dyDescent="0.25">
      <c r="A1" s="61"/>
      <c r="B1" s="61"/>
      <c r="C1" s="61"/>
      <c r="D1" s="61"/>
      <c r="E1" s="1"/>
      <c r="F1" s="1"/>
      <c r="G1" s="1"/>
    </row>
    <row r="2" spans="1:7" s="336" customFormat="1" ht="18.75" x14ac:dyDescent="0.25">
      <c r="A2" s="18"/>
      <c r="B2" s="81" t="str">
        <f>Instructions!B2</f>
        <v>Form QST-ASP</v>
      </c>
      <c r="C2" s="61"/>
      <c r="D2" s="61"/>
      <c r="E2" s="1"/>
      <c r="F2" s="1"/>
      <c r="G2" s="1"/>
    </row>
    <row r="3" spans="1:7" s="336" customFormat="1" ht="18.75" x14ac:dyDescent="0.25">
      <c r="A3" s="18"/>
      <c r="B3" s="61"/>
      <c r="C3" s="61"/>
      <c r="D3" s="61"/>
      <c r="E3" s="1"/>
      <c r="F3" s="1"/>
      <c r="G3" s="1"/>
    </row>
    <row r="4" spans="1:7" s="336" customFormat="1" ht="18.75" x14ac:dyDescent="0.25">
      <c r="A4" s="1"/>
      <c r="B4" s="434">
        <f>'General Information'!D22</f>
        <v>0</v>
      </c>
      <c r="C4" s="434"/>
      <c r="D4" s="360"/>
      <c r="E4" s="1"/>
      <c r="F4" s="1"/>
      <c r="G4" s="1"/>
    </row>
    <row r="5" spans="1:7" s="336" customFormat="1" ht="18.75" x14ac:dyDescent="0.25">
      <c r="A5" s="63"/>
      <c r="B5" s="63"/>
      <c r="C5" s="63"/>
      <c r="D5" s="63"/>
      <c r="E5" s="1"/>
      <c r="F5" s="76"/>
      <c r="G5" s="1"/>
    </row>
    <row r="6" spans="1:7" s="336" customFormat="1" ht="18.75" x14ac:dyDescent="0.25">
      <c r="A6" s="75"/>
      <c r="B6" s="416" t="s">
        <v>427</v>
      </c>
      <c r="C6" s="416"/>
      <c r="D6" s="416"/>
      <c r="E6" s="416"/>
      <c r="F6" s="416"/>
      <c r="G6" s="1"/>
    </row>
    <row r="7" spans="1:7" s="336" customFormat="1" ht="18.75" x14ac:dyDescent="0.25">
      <c r="A7" s="63"/>
      <c r="B7" s="481"/>
      <c r="C7" s="481"/>
      <c r="D7" s="481"/>
      <c r="E7" s="481"/>
      <c r="F7" s="481"/>
      <c r="G7" s="1"/>
    </row>
    <row r="8" spans="1:7" s="336" customFormat="1" ht="52.5" customHeight="1" x14ac:dyDescent="0.25">
      <c r="A8" s="63"/>
      <c r="B8" s="481" t="s">
        <v>334</v>
      </c>
      <c r="C8" s="481"/>
      <c r="D8" s="481"/>
      <c r="E8" s="481"/>
      <c r="F8" s="481"/>
      <c r="G8" s="1"/>
    </row>
    <row r="9" spans="1:7" s="336" customFormat="1" ht="18.75" customHeight="1" x14ac:dyDescent="0.25">
      <c r="A9" s="63"/>
      <c r="B9" s="63"/>
      <c r="C9" s="63"/>
      <c r="D9" s="228" t="s">
        <v>434</v>
      </c>
      <c r="E9" s="229" t="s">
        <v>435</v>
      </c>
      <c r="F9" s="17"/>
      <c r="G9" s="1"/>
    </row>
    <row r="10" spans="1:7" s="336" customFormat="1" ht="15" customHeight="1" x14ac:dyDescent="0.25">
      <c r="A10" s="1"/>
      <c r="B10" s="458">
        <v>1</v>
      </c>
      <c r="C10" s="460" t="s">
        <v>312</v>
      </c>
      <c r="D10" s="148"/>
      <c r="E10" s="148"/>
      <c r="F10" s="149"/>
      <c r="G10" s="1"/>
    </row>
    <row r="11" spans="1:7" s="336" customFormat="1" x14ac:dyDescent="0.25">
      <c r="A11" s="1"/>
      <c r="B11" s="477"/>
      <c r="C11" s="461"/>
      <c r="D11" s="136">
        <f>'General Information'!D17</f>
        <v>0</v>
      </c>
      <c r="E11" s="223">
        <v>44197</v>
      </c>
      <c r="F11" s="150"/>
      <c r="G11" s="1"/>
    </row>
    <row r="12" spans="1:7" s="336" customFormat="1" ht="7.5" customHeight="1" x14ac:dyDescent="0.25">
      <c r="A12" s="1"/>
      <c r="B12" s="151"/>
      <c r="C12" s="137"/>
      <c r="D12" s="137" t="s">
        <v>392</v>
      </c>
      <c r="E12" s="137" t="s">
        <v>392</v>
      </c>
      <c r="F12" s="150"/>
      <c r="G12" s="1"/>
    </row>
    <row r="13" spans="1:7" s="336" customFormat="1" x14ac:dyDescent="0.25">
      <c r="A13" s="1"/>
      <c r="B13" s="152"/>
      <c r="C13" s="139"/>
      <c r="D13" s="136">
        <f>'General Information'!D18</f>
        <v>0</v>
      </c>
      <c r="E13" s="136">
        <f>'General Information'!D18</f>
        <v>0</v>
      </c>
      <c r="F13" s="150"/>
      <c r="G13" s="1"/>
    </row>
    <row r="14" spans="1:7" s="336" customFormat="1" x14ac:dyDescent="0.25">
      <c r="A14" s="1"/>
      <c r="B14" s="152"/>
      <c r="C14" s="314" t="s">
        <v>313</v>
      </c>
      <c r="D14" s="173"/>
      <c r="E14" s="173"/>
      <c r="F14" s="153"/>
      <c r="G14" s="1"/>
    </row>
    <row r="15" spans="1:7" s="336" customFormat="1" ht="25.5" x14ac:dyDescent="0.25">
      <c r="A15" s="1"/>
      <c r="B15" s="152"/>
      <c r="C15" s="140" t="s">
        <v>529</v>
      </c>
      <c r="D15" s="174"/>
      <c r="E15" s="174"/>
      <c r="F15" s="153"/>
      <c r="G15" s="1"/>
    </row>
    <row r="16" spans="1:7" s="336" customFormat="1" x14ac:dyDescent="0.25">
      <c r="A16" s="1"/>
      <c r="B16" s="152"/>
      <c r="C16" s="314" t="s">
        <v>314</v>
      </c>
      <c r="D16" s="173"/>
      <c r="E16" s="173"/>
      <c r="F16" s="153"/>
      <c r="G16" s="1"/>
    </row>
    <row r="17" spans="1:7" s="336" customFormat="1" ht="11.25" customHeight="1" x14ac:dyDescent="0.25">
      <c r="A17" s="1"/>
      <c r="B17" s="152"/>
      <c r="C17" s="141"/>
      <c r="D17" s="175"/>
      <c r="E17" s="175"/>
      <c r="F17" s="150"/>
      <c r="G17" s="1"/>
    </row>
    <row r="18" spans="1:7" s="336" customFormat="1" x14ac:dyDescent="0.25">
      <c r="A18" s="1"/>
      <c r="B18" s="152"/>
      <c r="C18" s="314" t="s">
        <v>315</v>
      </c>
      <c r="D18" s="176">
        <f>D14-D16</f>
        <v>0</v>
      </c>
      <c r="E18" s="176">
        <f>E14-E16</f>
        <v>0</v>
      </c>
      <c r="F18" s="150"/>
      <c r="G18" s="64"/>
    </row>
    <row r="19" spans="1:7" s="336" customFormat="1" x14ac:dyDescent="0.25">
      <c r="A19" s="1"/>
      <c r="B19" s="152"/>
      <c r="C19" s="314" t="s">
        <v>316</v>
      </c>
      <c r="D19" s="173"/>
      <c r="E19" s="173"/>
      <c r="F19" s="150"/>
      <c r="G19" s="64"/>
    </row>
    <row r="20" spans="1:7" s="336" customFormat="1" ht="41.25" customHeight="1" x14ac:dyDescent="0.25">
      <c r="A20" s="1"/>
      <c r="B20" s="152"/>
      <c r="C20" s="142" t="s">
        <v>317</v>
      </c>
      <c r="D20" s="175" t="s">
        <v>318</v>
      </c>
      <c r="E20" s="175" t="s">
        <v>318</v>
      </c>
      <c r="F20" s="150"/>
      <c r="G20" s="64"/>
    </row>
    <row r="21" spans="1:7" s="336" customFormat="1" x14ac:dyDescent="0.25">
      <c r="A21" s="1"/>
      <c r="B21" s="152"/>
      <c r="C21" s="314" t="s">
        <v>319</v>
      </c>
      <c r="D21" s="173"/>
      <c r="E21" s="173"/>
      <c r="F21" s="150"/>
      <c r="G21" s="65"/>
    </row>
    <row r="22" spans="1:7" s="336" customFormat="1" ht="25.5" x14ac:dyDescent="0.25">
      <c r="A22" s="1"/>
      <c r="B22" s="152"/>
      <c r="C22" s="141" t="s">
        <v>320</v>
      </c>
      <c r="D22" s="175"/>
      <c r="E22" s="175"/>
      <c r="F22" s="150"/>
      <c r="G22" s="1"/>
    </row>
    <row r="23" spans="1:7" s="336" customFormat="1" x14ac:dyDescent="0.25">
      <c r="A23" s="1"/>
      <c r="B23" s="152"/>
      <c r="C23" s="314" t="s">
        <v>20</v>
      </c>
      <c r="D23" s="176">
        <f>D18+D19-D21</f>
        <v>0</v>
      </c>
      <c r="E23" s="176">
        <f>E18+E19-E21</f>
        <v>0</v>
      </c>
      <c r="F23" s="150"/>
      <c r="G23" s="1"/>
    </row>
    <row r="24" spans="1:7" s="336" customFormat="1" ht="15" x14ac:dyDescent="0.25">
      <c r="A24" s="1"/>
      <c r="B24" s="152"/>
      <c r="C24" s="143" t="s">
        <v>530</v>
      </c>
      <c r="D24" s="175"/>
      <c r="E24" s="175"/>
      <c r="F24" s="150"/>
      <c r="G24" s="1"/>
    </row>
    <row r="25" spans="1:7" s="336" customFormat="1" x14ac:dyDescent="0.25">
      <c r="A25" s="1"/>
      <c r="B25" s="152"/>
      <c r="C25" s="314" t="s">
        <v>321</v>
      </c>
      <c r="D25" s="173"/>
      <c r="E25" s="173"/>
      <c r="F25" s="150"/>
      <c r="G25" s="1"/>
    </row>
    <row r="26" spans="1:7" s="336" customFormat="1" ht="16.5" customHeight="1" x14ac:dyDescent="0.25">
      <c r="A26" s="1"/>
      <c r="B26" s="152"/>
      <c r="C26" s="142" t="s">
        <v>531</v>
      </c>
      <c r="D26" s="175"/>
      <c r="E26" s="175"/>
      <c r="F26" s="150"/>
      <c r="G26" s="1"/>
    </row>
    <row r="27" spans="1:7" s="336" customFormat="1" x14ac:dyDescent="0.25">
      <c r="A27" s="1"/>
      <c r="B27" s="152"/>
      <c r="C27" s="314" t="s">
        <v>322</v>
      </c>
      <c r="D27" s="173"/>
      <c r="E27" s="173"/>
      <c r="F27" s="150"/>
      <c r="G27" s="1"/>
    </row>
    <row r="28" spans="1:7" s="336" customFormat="1" ht="15" x14ac:dyDescent="0.25">
      <c r="A28" s="1"/>
      <c r="B28" s="152"/>
      <c r="C28" s="142" t="s">
        <v>532</v>
      </c>
      <c r="D28" s="175"/>
      <c r="E28" s="175"/>
      <c r="F28" s="150"/>
      <c r="G28" s="1"/>
    </row>
    <row r="29" spans="1:7" s="336" customFormat="1" ht="28.5" x14ac:dyDescent="0.25">
      <c r="A29" s="1"/>
      <c r="B29" s="152"/>
      <c r="C29" s="314" t="s">
        <v>323</v>
      </c>
      <c r="D29" s="173"/>
      <c r="E29" s="173"/>
      <c r="F29" s="150"/>
      <c r="G29" s="1"/>
    </row>
    <row r="30" spans="1:7" s="336" customFormat="1" x14ac:dyDescent="0.25">
      <c r="A30" s="1"/>
      <c r="B30" s="152"/>
      <c r="C30" s="314" t="s">
        <v>324</v>
      </c>
      <c r="D30" s="176">
        <f>D23+D25-D27+D29</f>
        <v>0</v>
      </c>
      <c r="E30" s="176">
        <f>E23+E25-E27+E29</f>
        <v>0</v>
      </c>
      <c r="F30" s="150"/>
      <c r="G30" s="1"/>
    </row>
    <row r="31" spans="1:7" s="336" customFormat="1" x14ac:dyDescent="0.25">
      <c r="A31" s="1"/>
      <c r="B31" s="154"/>
      <c r="C31" s="155"/>
      <c r="D31" s="156"/>
      <c r="E31" s="156"/>
      <c r="F31" s="157"/>
      <c r="G31" s="1"/>
    </row>
    <row r="32" spans="1:7" s="336" customFormat="1" x14ac:dyDescent="0.25">
      <c r="A32" s="1"/>
      <c r="B32" s="1"/>
      <c r="C32" s="62"/>
      <c r="D32" s="1"/>
      <c r="E32" s="1"/>
      <c r="F32" s="1"/>
      <c r="G32" s="1"/>
    </row>
    <row r="33" spans="1:7" s="336" customFormat="1" ht="15" x14ac:dyDescent="0.25">
      <c r="A33" s="147"/>
      <c r="B33" s="458">
        <v>2</v>
      </c>
      <c r="C33" s="460" t="s">
        <v>21</v>
      </c>
      <c r="D33" s="460"/>
      <c r="E33" s="479"/>
      <c r="F33" s="149"/>
      <c r="G33" s="1"/>
    </row>
    <row r="34" spans="1:7" s="336" customFormat="1" ht="15" x14ac:dyDescent="0.25">
      <c r="A34" s="138"/>
      <c r="B34" s="477"/>
      <c r="C34" s="478"/>
      <c r="D34" s="478"/>
      <c r="E34" s="480"/>
      <c r="F34" s="150"/>
      <c r="G34" s="1"/>
    </row>
    <row r="35" spans="1:7" s="336" customFormat="1" x14ac:dyDescent="0.25">
      <c r="A35" s="138"/>
      <c r="B35" s="151"/>
      <c r="C35" s="141"/>
      <c r="D35" s="228" t="s">
        <v>434</v>
      </c>
      <c r="E35" s="145"/>
      <c r="F35" s="150"/>
      <c r="G35" s="1"/>
    </row>
    <row r="36" spans="1:7" s="336" customFormat="1" x14ac:dyDescent="0.25">
      <c r="A36" s="138"/>
      <c r="B36" s="152"/>
      <c r="C36" s="139"/>
      <c r="D36" s="146">
        <f>'General Information'!D18</f>
        <v>0</v>
      </c>
      <c r="E36" s="145"/>
      <c r="F36" s="150"/>
      <c r="G36" s="1"/>
    </row>
    <row r="37" spans="1:7" s="336" customFormat="1" x14ac:dyDescent="0.25">
      <c r="A37" s="138"/>
      <c r="B37" s="152"/>
      <c r="C37" s="314" t="s">
        <v>325</v>
      </c>
      <c r="D37" s="173"/>
      <c r="E37" s="145"/>
      <c r="F37" s="150"/>
      <c r="G37" s="1"/>
    </row>
    <row r="38" spans="1:7" s="336" customFormat="1" x14ac:dyDescent="0.25">
      <c r="A38" s="138"/>
      <c r="B38" s="152"/>
      <c r="C38" s="314" t="s">
        <v>326</v>
      </c>
      <c r="D38" s="173"/>
      <c r="E38" s="145"/>
      <c r="F38" s="150"/>
      <c r="G38" s="1"/>
    </row>
    <row r="39" spans="1:7" s="336" customFormat="1" x14ac:dyDescent="0.25">
      <c r="A39" s="138"/>
      <c r="B39" s="152"/>
      <c r="C39" s="314"/>
      <c r="D39" s="177"/>
      <c r="E39" s="145"/>
      <c r="F39" s="150"/>
      <c r="G39" s="1"/>
    </row>
    <row r="40" spans="1:7" s="336" customFormat="1" x14ac:dyDescent="0.25">
      <c r="A40" s="138"/>
      <c r="B40" s="152"/>
      <c r="C40" s="314" t="s">
        <v>22</v>
      </c>
      <c r="D40" s="176">
        <f>D37+D38</f>
        <v>0</v>
      </c>
      <c r="E40" s="145"/>
      <c r="F40" s="150"/>
      <c r="G40" s="1"/>
    </row>
    <row r="41" spans="1:7" s="336" customFormat="1" x14ac:dyDescent="0.25">
      <c r="A41" s="138"/>
      <c r="B41" s="152"/>
      <c r="C41" s="139"/>
      <c r="D41" s="178"/>
      <c r="E41" s="145"/>
      <c r="F41" s="150"/>
      <c r="G41" s="1"/>
    </row>
    <row r="42" spans="1:7" s="336" customFormat="1" x14ac:dyDescent="0.25">
      <c r="A42" s="138"/>
      <c r="B42" s="152"/>
      <c r="C42" s="314" t="s">
        <v>327</v>
      </c>
      <c r="D42" s="173"/>
      <c r="E42" s="145"/>
      <c r="F42" s="150"/>
      <c r="G42" s="1"/>
    </row>
    <row r="43" spans="1:7" s="336" customFormat="1" x14ac:dyDescent="0.25">
      <c r="A43" s="138"/>
      <c r="B43" s="152"/>
      <c r="C43" s="314" t="s">
        <v>328</v>
      </c>
      <c r="D43" s="173"/>
      <c r="E43" s="145"/>
      <c r="F43" s="150"/>
      <c r="G43" s="1"/>
    </row>
    <row r="44" spans="1:7" s="336" customFormat="1" x14ac:dyDescent="0.25">
      <c r="A44" s="138"/>
      <c r="B44" s="152"/>
      <c r="C44" s="314" t="s">
        <v>23</v>
      </c>
      <c r="D44" s="176">
        <f>D42+D43</f>
        <v>0</v>
      </c>
      <c r="E44" s="145"/>
      <c r="F44" s="150"/>
      <c r="G44" s="1"/>
    </row>
    <row r="45" spans="1:7" s="336" customFormat="1" x14ac:dyDescent="0.25">
      <c r="A45" s="138"/>
      <c r="B45" s="152"/>
      <c r="C45" s="314"/>
      <c r="D45" s="177"/>
      <c r="E45" s="145"/>
      <c r="F45" s="150"/>
      <c r="G45" s="1"/>
    </row>
    <row r="46" spans="1:7" s="336" customFormat="1" x14ac:dyDescent="0.25">
      <c r="A46" s="138"/>
      <c r="B46" s="152"/>
      <c r="C46" s="314" t="s">
        <v>329</v>
      </c>
      <c r="D46" s="173"/>
      <c r="E46" s="145"/>
      <c r="F46" s="150"/>
      <c r="G46" s="1"/>
    </row>
    <row r="47" spans="1:7" s="336" customFormat="1" x14ac:dyDescent="0.25">
      <c r="A47" s="138"/>
      <c r="B47" s="152"/>
      <c r="C47" s="314" t="s">
        <v>330</v>
      </c>
      <c r="D47" s="173"/>
      <c r="E47" s="145"/>
      <c r="F47" s="150"/>
      <c r="G47" s="1"/>
    </row>
    <row r="48" spans="1:7" s="336" customFormat="1" x14ac:dyDescent="0.25">
      <c r="A48" s="138"/>
      <c r="B48" s="152"/>
      <c r="C48" s="314" t="s">
        <v>331</v>
      </c>
      <c r="D48" s="173"/>
      <c r="E48" s="145"/>
      <c r="F48" s="150"/>
      <c r="G48" s="1"/>
    </row>
    <row r="49" spans="1:7" s="336" customFormat="1" x14ac:dyDescent="0.25">
      <c r="A49" s="138"/>
      <c r="B49" s="152"/>
      <c r="C49" s="314" t="s">
        <v>332</v>
      </c>
      <c r="D49" s="173"/>
      <c r="E49" s="145"/>
      <c r="F49" s="150"/>
      <c r="G49" s="1"/>
    </row>
    <row r="50" spans="1:7" s="336" customFormat="1" ht="25.5" x14ac:dyDescent="0.25">
      <c r="A50" s="138"/>
      <c r="B50" s="152"/>
      <c r="C50" s="140" t="s">
        <v>533</v>
      </c>
      <c r="D50" s="179"/>
      <c r="E50" s="145"/>
      <c r="F50" s="150"/>
      <c r="G50" s="1"/>
    </row>
    <row r="51" spans="1:7" s="336" customFormat="1" x14ac:dyDescent="0.25">
      <c r="A51" s="138"/>
      <c r="B51" s="152"/>
      <c r="C51" s="314" t="s">
        <v>24</v>
      </c>
      <c r="D51" s="176">
        <f>D46+D47+D48+D49</f>
        <v>0</v>
      </c>
      <c r="E51" s="145"/>
      <c r="F51" s="150"/>
      <c r="G51" s="1"/>
    </row>
    <row r="52" spans="1:7" s="336" customFormat="1" x14ac:dyDescent="0.25">
      <c r="A52" s="138"/>
      <c r="B52" s="152"/>
      <c r="C52" s="139"/>
      <c r="D52" s="178"/>
      <c r="E52" s="145"/>
      <c r="F52" s="150"/>
      <c r="G52" s="1"/>
    </row>
    <row r="53" spans="1:7" s="336" customFormat="1" x14ac:dyDescent="0.25">
      <c r="A53" s="138"/>
      <c r="B53" s="152"/>
      <c r="C53" s="314" t="s">
        <v>333</v>
      </c>
      <c r="D53" s="176">
        <f>D44+D51</f>
        <v>0</v>
      </c>
      <c r="E53" s="145"/>
      <c r="F53" s="150"/>
      <c r="G53" s="1"/>
    </row>
    <row r="54" spans="1:7" s="336" customFormat="1" x14ac:dyDescent="0.25">
      <c r="A54" s="144"/>
      <c r="B54" s="154"/>
      <c r="C54" s="155"/>
      <c r="D54" s="156"/>
      <c r="E54" s="158"/>
      <c r="F54" s="157"/>
      <c r="G54" s="1"/>
    </row>
    <row r="55" spans="1:7" s="336" customFormat="1" x14ac:dyDescent="0.25">
      <c r="A55" s="1"/>
      <c r="B55" s="1"/>
      <c r="C55" s="62"/>
      <c r="D55" s="1"/>
      <c r="E55" s="1"/>
      <c r="F55" s="1"/>
      <c r="G55" s="1"/>
    </row>
    <row r="56" spans="1:7" s="336" customFormat="1" ht="15" customHeight="1" x14ac:dyDescent="0.25">
      <c r="A56" s="1"/>
      <c r="B56" s="314"/>
      <c r="C56" s="77" t="s">
        <v>29</v>
      </c>
      <c r="D56" s="135"/>
      <c r="E56" s="314"/>
      <c r="F56" s="66"/>
      <c r="G56" s="1"/>
    </row>
    <row r="57" spans="1:7" s="336" customFormat="1" x14ac:dyDescent="0.25">
      <c r="A57" s="1"/>
      <c r="B57" s="67"/>
      <c r="C57" s="53" t="b">
        <f>IF(OR(ISBLANK(D14),ISBLANK(E14),ISBLANK(D16),ISBLANK(E16),ISBLANK(D18),ISBLANK(E18),ISBLANK(D19),ISBLANK(E19),ISBLANK(D21),ISBLANK(E21),ISBLANK(D23),ISBLANK(E23),ISBLANK(D25),ISBLANK(E25),ISBLANK(D27),ISBLANK(E27),ISBLANK(D29),ISBLANK(E29),ISBLANK(D30),ISBLANK(E30),ISBLANK(D37),ISBLANK(D38),ISBLANK(D40),ISBLANK(D42),ISBLANK(D43),ISBLANK(D44),ISBLANK(D46),ISBLANK(D47),ISBLANK(D48),ISBLANK(D49),ISBLANK(D51),ISBLANK(D53)),FALSE,TRUE)</f>
        <v>0</v>
      </c>
      <c r="D57" s="135"/>
      <c r="E57" s="135"/>
      <c r="F57" s="66"/>
      <c r="G57" s="1"/>
    </row>
    <row r="58" spans="1:7" s="336" customFormat="1" x14ac:dyDescent="0.25">
      <c r="A58" s="1"/>
      <c r="B58" s="68"/>
      <c r="C58" s="69"/>
      <c r="D58" s="69"/>
      <c r="E58" s="66"/>
      <c r="F58" s="66"/>
      <c r="G58" s="1"/>
    </row>
  </sheetData>
  <sheetProtection algorithmName="SHA-512" hashValue="/xaUOFo6e48B4Uv53iZJ1Xvyqudv9QGD3/TxYKPtGpNL8X0v04T8GYeP5Y4nBJFYKWb1SRg15xyPGvadmsJlIg==" saltValue="5AJbBVYOZ8PS9uaVo2GKsQ==" spinCount="100000" sheet="1" objects="1" scenarios="1"/>
  <mergeCells count="9">
    <mergeCell ref="B33:B34"/>
    <mergeCell ref="C33:D34"/>
    <mergeCell ref="E33:E34"/>
    <mergeCell ref="B4:C4"/>
    <mergeCell ref="B6:F6"/>
    <mergeCell ref="B8:F8"/>
    <mergeCell ref="B10:B11"/>
    <mergeCell ref="C10:C11"/>
    <mergeCell ref="B7:F7"/>
  </mergeCells>
  <conditionalFormatting sqref="C57">
    <cfRule type="cellIs" dxfId="34" priority="1" operator="equal">
      <formula>TRUE</formula>
    </cfRule>
    <cfRule type="cellIs" dxfId="33" priority="2" operator="equal">
      <formula>FALSE</formula>
    </cfRule>
  </conditionalFormatting>
  <dataValidations count="3">
    <dataValidation operator="greaterThanOrEqual" allowBlank="1" showInputMessage="1" showErrorMessage="1" sqref="D48:E49"/>
    <dataValidation type="whole" operator="greaterThanOrEqual" allowBlank="1" showInputMessage="1" showErrorMessage="1" sqref="D14:E14 D19:E19 D37:E38 D42:E43 D46:E47">
      <formula1>0</formula1>
    </dataValidation>
    <dataValidation type="whole" operator="greaterThanOrEqual" allowBlank="1" showInputMessage="1" showErrorMessage="1" promptTitle="Input data" prompt="Insert non-negative integer value" sqref="D16:E16 D21:E21 D27:E27 D25:E25">
      <formula1>0</formula1>
    </dataValidation>
  </dataValidations>
  <pageMargins left="0.7" right="0.7" top="0.75" bottom="0.75" header="0.3" footer="0.3"/>
  <pageSetup scale="88" fitToHeight="0" orientation="landscape" r:id="rId1"/>
  <rowBreaks count="1" manualBreakCount="1">
    <brk id="3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showGridLines="0" zoomScaleNormal="100" zoomScaleSheetLayoutView="100" workbookViewId="0"/>
  </sheetViews>
  <sheetFormatPr defaultColWidth="9.140625" defaultRowHeight="15" x14ac:dyDescent="0.25"/>
  <cols>
    <col min="1" max="1" width="2.140625" style="352" customWidth="1"/>
    <col min="2" max="2" width="6" style="353" customWidth="1"/>
    <col min="3" max="3" width="100.28515625" style="354" customWidth="1"/>
    <col min="4" max="4" width="2.28515625" style="354" customWidth="1"/>
    <col min="5" max="5" width="16.28515625" style="352" customWidth="1"/>
    <col min="6" max="6" width="2.140625" style="355" customWidth="1"/>
    <col min="7" max="16384" width="9.140625" style="352"/>
  </cols>
  <sheetData>
    <row r="1" spans="1:6" ht="15" customHeight="1" x14ac:dyDescent="0.25">
      <c r="A1" s="28"/>
      <c r="B1" s="192"/>
      <c r="C1" s="184"/>
      <c r="D1" s="184"/>
      <c r="E1" s="28"/>
      <c r="F1" s="19"/>
    </row>
    <row r="2" spans="1:6" ht="15" customHeight="1" x14ac:dyDescent="0.25">
      <c r="A2" s="28"/>
      <c r="B2" s="81" t="str">
        <f>Instructions!B2</f>
        <v>Form QST-ASP</v>
      </c>
      <c r="C2" s="28"/>
      <c r="D2" s="80"/>
      <c r="E2" s="28"/>
      <c r="F2" s="19"/>
    </row>
    <row r="3" spans="1:6" ht="15" customHeight="1" x14ac:dyDescent="0.25">
      <c r="A3" s="28"/>
      <c r="B3" s="192"/>
      <c r="C3" s="185"/>
      <c r="D3" s="185"/>
      <c r="E3" s="28"/>
      <c r="F3" s="19"/>
    </row>
    <row r="4" spans="1:6" ht="15" customHeight="1" x14ac:dyDescent="0.25">
      <c r="A4" s="28"/>
      <c r="B4" s="192"/>
      <c r="C4" s="184"/>
      <c r="D4" s="184"/>
      <c r="E4" s="28"/>
      <c r="F4" s="19"/>
    </row>
    <row r="5" spans="1:6" ht="15" customHeight="1" x14ac:dyDescent="0.25">
      <c r="A5" s="28"/>
      <c r="B5" s="192"/>
      <c r="C5" s="184"/>
      <c r="D5" s="184"/>
      <c r="E5" s="28"/>
      <c r="F5" s="19"/>
    </row>
    <row r="6" spans="1:6" ht="18.75" x14ac:dyDescent="0.25">
      <c r="A6" s="28"/>
      <c r="B6" s="416" t="s">
        <v>30</v>
      </c>
      <c r="C6" s="416"/>
      <c r="D6" s="416"/>
      <c r="E6" s="416"/>
      <c r="F6" s="19"/>
    </row>
    <row r="7" spans="1:6" ht="9" customHeight="1" x14ac:dyDescent="0.25">
      <c r="A7" s="28"/>
      <c r="B7" s="7"/>
      <c r="C7" s="183"/>
      <c r="D7" s="183"/>
      <c r="E7" s="28"/>
      <c r="F7" s="19"/>
    </row>
    <row r="8" spans="1:6" ht="15.75" customHeight="1" x14ac:dyDescent="0.25">
      <c r="A8" s="28"/>
      <c r="B8" s="482" t="s">
        <v>501</v>
      </c>
      <c r="C8" s="482"/>
      <c r="D8" s="183"/>
      <c r="E8" s="28"/>
      <c r="F8" s="19"/>
    </row>
    <row r="9" spans="1:6" ht="9" customHeight="1" x14ac:dyDescent="0.25">
      <c r="A9" s="28"/>
      <c r="B9" s="7"/>
      <c r="C9" s="183"/>
      <c r="D9" s="183"/>
      <c r="E9" s="28"/>
      <c r="F9" s="19"/>
    </row>
    <row r="10" spans="1:6" ht="18.75" x14ac:dyDescent="0.25">
      <c r="A10" s="28"/>
      <c r="B10" s="193"/>
      <c r="C10" s="186" t="s">
        <v>380</v>
      </c>
      <c r="D10" s="186"/>
      <c r="E10" s="28"/>
      <c r="F10" s="19"/>
    </row>
    <row r="11" spans="1:6" ht="9" customHeight="1" x14ac:dyDescent="0.25">
      <c r="A11" s="28"/>
      <c r="B11" s="7"/>
      <c r="C11" s="183"/>
      <c r="D11" s="183"/>
      <c r="E11" s="28"/>
      <c r="F11" s="19"/>
    </row>
    <row r="12" spans="1:6" ht="32.1" customHeight="1" x14ac:dyDescent="0.25">
      <c r="A12" s="28"/>
      <c r="B12" s="6">
        <v>1</v>
      </c>
      <c r="C12" s="288" t="s">
        <v>464</v>
      </c>
      <c r="D12" s="289"/>
      <c r="E12" s="290" t="b">
        <f>'Section B'!C21+'Section B'!C25+'Section B'!C29='Section B'!C13</f>
        <v>1</v>
      </c>
      <c r="F12" s="19"/>
    </row>
    <row r="13" spans="1:6" ht="9" customHeight="1" x14ac:dyDescent="0.25">
      <c r="A13" s="28"/>
      <c r="B13" s="6"/>
      <c r="C13" s="288"/>
      <c r="D13" s="289"/>
      <c r="E13" s="289"/>
      <c r="F13" s="19"/>
    </row>
    <row r="14" spans="1:6" ht="32.1" customHeight="1" x14ac:dyDescent="0.25">
      <c r="A14" s="28"/>
      <c r="B14" s="6">
        <v>2</v>
      </c>
      <c r="C14" s="213" t="s">
        <v>480</v>
      </c>
      <c r="D14" s="289"/>
      <c r="E14" s="290" t="b">
        <f>'Section B'!E21+'Section B'!E25+'Section B'!E29='Section B'!E13</f>
        <v>1</v>
      </c>
      <c r="F14" s="19"/>
    </row>
    <row r="15" spans="1:6" ht="9" customHeight="1" x14ac:dyDescent="0.25">
      <c r="A15" s="28"/>
      <c r="B15" s="6"/>
      <c r="C15" s="291"/>
      <c r="D15" s="292"/>
      <c r="E15" s="293"/>
      <c r="F15" s="19"/>
    </row>
    <row r="16" spans="1:6" ht="32.1" customHeight="1" x14ac:dyDescent="0.25">
      <c r="A16" s="28"/>
      <c r="B16" s="8">
        <v>3</v>
      </c>
      <c r="C16" s="288" t="s">
        <v>465</v>
      </c>
      <c r="D16" s="289"/>
      <c r="E16" s="290" t="b">
        <f>'Section B'!C21&lt;='Section B'!C13</f>
        <v>1</v>
      </c>
      <c r="F16" s="19"/>
    </row>
    <row r="17" spans="1:6" ht="9" customHeight="1" x14ac:dyDescent="0.25">
      <c r="A17" s="28"/>
      <c r="B17" s="6"/>
      <c r="C17" s="288"/>
      <c r="D17" s="289"/>
      <c r="E17" s="289"/>
      <c r="F17" s="19"/>
    </row>
    <row r="18" spans="1:6" ht="32.1" customHeight="1" x14ac:dyDescent="0.25">
      <c r="A18" s="28"/>
      <c r="B18" s="8">
        <v>4</v>
      </c>
      <c r="C18" s="213" t="s">
        <v>481</v>
      </c>
      <c r="D18" s="289"/>
      <c r="E18" s="290" t="b">
        <f>'Section B'!E21&lt;='Section B'!E13</f>
        <v>1</v>
      </c>
      <c r="F18" s="19"/>
    </row>
    <row r="19" spans="1:6" ht="9" customHeight="1" x14ac:dyDescent="0.25">
      <c r="A19" s="28"/>
      <c r="B19" s="6"/>
      <c r="C19" s="291"/>
      <c r="D19" s="292"/>
      <c r="E19" s="293"/>
      <c r="F19" s="19"/>
    </row>
    <row r="20" spans="1:6" ht="32.1" customHeight="1" x14ac:dyDescent="0.25">
      <c r="A20" s="28"/>
      <c r="B20" s="8">
        <v>5</v>
      </c>
      <c r="C20" s="288" t="s">
        <v>466</v>
      </c>
      <c r="D20" s="289"/>
      <c r="E20" s="290" t="b">
        <f>'Section B'!C25&lt;='Section B'!C13</f>
        <v>1</v>
      </c>
      <c r="F20" s="29"/>
    </row>
    <row r="21" spans="1:6" ht="9" customHeight="1" x14ac:dyDescent="0.25">
      <c r="A21" s="28"/>
      <c r="B21" s="6"/>
      <c r="C21" s="288"/>
      <c r="D21" s="289"/>
      <c r="E21" s="289"/>
      <c r="F21" s="19"/>
    </row>
    <row r="22" spans="1:6" ht="32.1" customHeight="1" x14ac:dyDescent="0.25">
      <c r="A22" s="28"/>
      <c r="B22" s="8">
        <v>6</v>
      </c>
      <c r="C22" s="213" t="s">
        <v>482</v>
      </c>
      <c r="D22" s="289"/>
      <c r="E22" s="290" t="b">
        <f>'Section B'!E25&lt;='Section B'!E13</f>
        <v>1</v>
      </c>
      <c r="F22" s="29"/>
    </row>
    <row r="23" spans="1:6" ht="9" customHeight="1" x14ac:dyDescent="0.25">
      <c r="A23" s="28"/>
      <c r="B23" s="8"/>
      <c r="C23" s="288"/>
      <c r="D23" s="289"/>
      <c r="E23" s="294"/>
      <c r="F23" s="29"/>
    </row>
    <row r="24" spans="1:6" ht="32.1" customHeight="1" x14ac:dyDescent="0.25">
      <c r="A24" s="28"/>
      <c r="B24" s="8">
        <v>7</v>
      </c>
      <c r="C24" s="288" t="s">
        <v>467</v>
      </c>
      <c r="D24" s="289"/>
      <c r="E24" s="290" t="b">
        <f>'Section B'!C29&lt;='Section B'!C13</f>
        <v>1</v>
      </c>
      <c r="F24" s="29"/>
    </row>
    <row r="25" spans="1:6" ht="9" customHeight="1" x14ac:dyDescent="0.25">
      <c r="A25" s="28"/>
      <c r="B25" s="6"/>
      <c r="C25" s="288"/>
      <c r="D25" s="289"/>
      <c r="E25" s="289"/>
      <c r="F25" s="19"/>
    </row>
    <row r="26" spans="1:6" ht="32.1" customHeight="1" x14ac:dyDescent="0.25">
      <c r="A26" s="28"/>
      <c r="B26" s="8">
        <v>8</v>
      </c>
      <c r="C26" s="213" t="s">
        <v>483</v>
      </c>
      <c r="D26" s="289"/>
      <c r="E26" s="290" t="b">
        <f>'Section B'!E29&lt;='Section B'!E13</f>
        <v>1</v>
      </c>
      <c r="F26" s="29"/>
    </row>
    <row r="27" spans="1:6" ht="9" customHeight="1" x14ac:dyDescent="0.25">
      <c r="A27" s="28"/>
      <c r="B27" s="8"/>
      <c r="C27" s="288"/>
      <c r="D27" s="289"/>
      <c r="E27" s="294"/>
      <c r="F27" s="29"/>
    </row>
    <row r="28" spans="1:6" ht="32.1" customHeight="1" x14ac:dyDescent="0.25">
      <c r="A28" s="28"/>
      <c r="B28" s="8">
        <v>9</v>
      </c>
      <c r="C28" s="288" t="s">
        <v>468</v>
      </c>
      <c r="D28" s="289"/>
      <c r="E28" s="290" t="b">
        <f>'Section B'!C37&lt;='Section B'!C21</f>
        <v>1</v>
      </c>
      <c r="F28" s="29"/>
    </row>
    <row r="29" spans="1:6" ht="9" customHeight="1" x14ac:dyDescent="0.25">
      <c r="A29" s="28"/>
      <c r="B29" s="6"/>
      <c r="C29" s="288"/>
      <c r="D29" s="289"/>
      <c r="E29" s="289"/>
      <c r="F29" s="19"/>
    </row>
    <row r="30" spans="1:6" ht="32.1" customHeight="1" x14ac:dyDescent="0.25">
      <c r="A30" s="28"/>
      <c r="B30" s="8">
        <v>10</v>
      </c>
      <c r="C30" s="213" t="s">
        <v>484</v>
      </c>
      <c r="D30" s="289"/>
      <c r="E30" s="290" t="b">
        <f>'Section B'!E37&lt;='Section B'!E21</f>
        <v>1</v>
      </c>
      <c r="F30" s="29"/>
    </row>
    <row r="31" spans="1:6" ht="9" customHeight="1" x14ac:dyDescent="0.25">
      <c r="A31" s="28"/>
      <c r="B31" s="8"/>
      <c r="C31" s="288"/>
      <c r="D31" s="289"/>
      <c r="E31" s="294"/>
      <c r="F31" s="29"/>
    </row>
    <row r="32" spans="1:6" ht="32.1" customHeight="1" x14ac:dyDescent="0.25">
      <c r="A32" s="28"/>
      <c r="B32" s="8">
        <v>11</v>
      </c>
      <c r="C32" s="288" t="s">
        <v>469</v>
      </c>
      <c r="D32" s="289"/>
      <c r="E32" s="290" t="b">
        <f>'Section B'!C41&lt;='Section B'!C21</f>
        <v>1</v>
      </c>
      <c r="F32" s="29"/>
    </row>
    <row r="33" spans="1:6" ht="9" customHeight="1" x14ac:dyDescent="0.25">
      <c r="A33" s="28"/>
      <c r="B33" s="6"/>
      <c r="C33" s="288"/>
      <c r="D33" s="289"/>
      <c r="E33" s="289"/>
      <c r="F33" s="19"/>
    </row>
    <row r="34" spans="1:6" ht="32.1" customHeight="1" x14ac:dyDescent="0.25">
      <c r="A34" s="28"/>
      <c r="B34" s="8">
        <v>12</v>
      </c>
      <c r="C34" s="213" t="s">
        <v>485</v>
      </c>
      <c r="D34" s="289"/>
      <c r="E34" s="290" t="b">
        <f>'Section B'!E41&lt;='Section B'!E21</f>
        <v>1</v>
      </c>
      <c r="F34" s="29"/>
    </row>
    <row r="35" spans="1:6" ht="9" customHeight="1" x14ac:dyDescent="0.25">
      <c r="A35" s="28"/>
      <c r="B35" s="8"/>
      <c r="C35" s="288"/>
      <c r="D35" s="289"/>
      <c r="E35" s="294"/>
      <c r="F35" s="29"/>
    </row>
    <row r="36" spans="1:6" ht="32.1" customHeight="1" x14ac:dyDescent="0.25">
      <c r="A36" s="28"/>
      <c r="B36" s="8">
        <v>13</v>
      </c>
      <c r="C36" s="288" t="s">
        <v>470</v>
      </c>
      <c r="D36" s="289"/>
      <c r="E36" s="290" t="b">
        <f>'Section B'!C45&lt;='Section B'!C21</f>
        <v>1</v>
      </c>
      <c r="F36" s="29"/>
    </row>
    <row r="37" spans="1:6" ht="9" customHeight="1" x14ac:dyDescent="0.25">
      <c r="A37" s="28"/>
      <c r="B37" s="6"/>
      <c r="C37" s="288"/>
      <c r="D37" s="289"/>
      <c r="E37" s="289"/>
      <c r="F37" s="19"/>
    </row>
    <row r="38" spans="1:6" ht="32.1" customHeight="1" x14ac:dyDescent="0.25">
      <c r="A38" s="28"/>
      <c r="B38" s="8">
        <v>14</v>
      </c>
      <c r="C38" s="213" t="s">
        <v>486</v>
      </c>
      <c r="D38" s="289"/>
      <c r="E38" s="290" t="b">
        <f>'Section B'!E45&lt;='Section B'!E21</f>
        <v>1</v>
      </c>
      <c r="F38" s="29"/>
    </row>
    <row r="39" spans="1:6" ht="9" customHeight="1" x14ac:dyDescent="0.25">
      <c r="A39" s="28"/>
      <c r="B39" s="8"/>
      <c r="C39" s="288"/>
      <c r="D39" s="289"/>
      <c r="E39" s="294"/>
      <c r="F39" s="29"/>
    </row>
    <row r="40" spans="1:6" ht="32.1" customHeight="1" x14ac:dyDescent="0.25">
      <c r="A40" s="28"/>
      <c r="B40" s="8">
        <v>15</v>
      </c>
      <c r="C40" s="288" t="s">
        <v>471</v>
      </c>
      <c r="D40" s="289"/>
      <c r="E40" s="290" t="b">
        <f>'Section B'!C49&lt;='Section B'!C21</f>
        <v>1</v>
      </c>
      <c r="F40" s="29"/>
    </row>
    <row r="41" spans="1:6" ht="9" customHeight="1" x14ac:dyDescent="0.25">
      <c r="A41" s="28"/>
      <c r="B41" s="6"/>
      <c r="C41" s="288"/>
      <c r="D41" s="289"/>
      <c r="E41" s="289"/>
      <c r="F41" s="19"/>
    </row>
    <row r="42" spans="1:6" ht="32.1" customHeight="1" x14ac:dyDescent="0.25">
      <c r="A42" s="28"/>
      <c r="B42" s="8">
        <v>16</v>
      </c>
      <c r="C42" s="213" t="s">
        <v>487</v>
      </c>
      <c r="D42" s="289"/>
      <c r="E42" s="290" t="b">
        <f>'Section B'!E49&lt;='Section B'!E21</f>
        <v>1</v>
      </c>
      <c r="F42" s="29"/>
    </row>
    <row r="43" spans="1:6" ht="9" customHeight="1" x14ac:dyDescent="0.25">
      <c r="A43" s="28"/>
      <c r="B43" s="8"/>
      <c r="C43" s="288"/>
      <c r="D43" s="289"/>
      <c r="E43" s="294"/>
      <c r="F43" s="29"/>
    </row>
    <row r="44" spans="1:6" ht="32.1" customHeight="1" x14ac:dyDescent="0.25">
      <c r="A44" s="28"/>
      <c r="B44" s="8">
        <v>17</v>
      </c>
      <c r="C44" s="295" t="s">
        <v>472</v>
      </c>
      <c r="D44" s="296"/>
      <c r="E44" s="290" t="b">
        <f>IF('Section B'!C21=0,IF(AND('Section B'!C37=0,'Section B'!C41=0,'Section B'!C45=0,'Section B'!C49=0),TRUE,FALSE),TRUE)</f>
        <v>1</v>
      </c>
      <c r="F44" s="29"/>
    </row>
    <row r="45" spans="1:6" ht="9" customHeight="1" x14ac:dyDescent="0.25">
      <c r="A45" s="28"/>
      <c r="B45" s="6"/>
      <c r="C45" s="288"/>
      <c r="D45" s="289"/>
      <c r="E45" s="289"/>
      <c r="F45" s="19"/>
    </row>
    <row r="46" spans="1:6" ht="32.1" customHeight="1" x14ac:dyDescent="0.25">
      <c r="A46" s="28"/>
      <c r="B46" s="8">
        <v>18</v>
      </c>
      <c r="C46" s="307" t="s">
        <v>488</v>
      </c>
      <c r="D46" s="296"/>
      <c r="E46" s="290" t="b">
        <f>IF('Section B'!E21=0,IF(AND('Section B'!E37=0,'Section B'!E41=0,'Section B'!E45=0,'Section B'!E49=0),TRUE,FALSE),TRUE)</f>
        <v>1</v>
      </c>
      <c r="F46" s="29"/>
    </row>
    <row r="47" spans="1:6" ht="9" customHeight="1" x14ac:dyDescent="0.25">
      <c r="A47" s="28"/>
      <c r="B47" s="8"/>
      <c r="C47" s="295"/>
      <c r="D47" s="296"/>
      <c r="E47" s="294"/>
      <c r="F47" s="29"/>
    </row>
    <row r="48" spans="1:6" ht="32.1" customHeight="1" x14ac:dyDescent="0.25">
      <c r="A48" s="28"/>
      <c r="B48" s="8">
        <v>19</v>
      </c>
      <c r="C48" s="295" t="s">
        <v>473</v>
      </c>
      <c r="D48" s="296"/>
      <c r="E48" s="290" t="b">
        <f>'Section B'!C37+'Section B'!C41+'Section B'!C45+'Section B'!C49&gt;='Section B'!C21</f>
        <v>1</v>
      </c>
      <c r="F48" s="29"/>
    </row>
    <row r="49" spans="1:6" ht="9" customHeight="1" x14ac:dyDescent="0.25">
      <c r="A49" s="28"/>
      <c r="B49" s="6"/>
      <c r="C49" s="288"/>
      <c r="D49" s="289"/>
      <c r="E49" s="289"/>
      <c r="F49" s="19"/>
    </row>
    <row r="50" spans="1:6" ht="32.1" customHeight="1" x14ac:dyDescent="0.25">
      <c r="A50" s="28"/>
      <c r="B50" s="8">
        <v>20</v>
      </c>
      <c r="C50" s="307" t="s">
        <v>489</v>
      </c>
      <c r="D50" s="296"/>
      <c r="E50" s="290" t="b">
        <f>'Section B'!E37+'Section B'!E41+'Section B'!E45+'Section B'!E49&gt;='Section B'!E21</f>
        <v>1</v>
      </c>
      <c r="F50" s="29"/>
    </row>
    <row r="51" spans="1:6" ht="9" customHeight="1" x14ac:dyDescent="0.25">
      <c r="A51" s="28"/>
      <c r="B51" s="8"/>
      <c r="C51" s="295"/>
      <c r="D51" s="296"/>
      <c r="E51" s="294"/>
      <c r="F51" s="29"/>
    </row>
    <row r="52" spans="1:6" ht="32.1" customHeight="1" x14ac:dyDescent="0.25">
      <c r="A52" s="28"/>
      <c r="B52" s="8">
        <v>21</v>
      </c>
      <c r="C52" s="213" t="s">
        <v>475</v>
      </c>
      <c r="D52" s="289"/>
      <c r="E52" s="290" t="b">
        <f>'Section B'!C57&lt;='Section B'!C13</f>
        <v>1</v>
      </c>
      <c r="F52" s="29"/>
    </row>
    <row r="53" spans="1:6" ht="9" customHeight="1" x14ac:dyDescent="0.25">
      <c r="A53" s="28"/>
      <c r="B53" s="6"/>
      <c r="C53" s="288"/>
      <c r="D53" s="289"/>
      <c r="E53" s="289"/>
      <c r="F53" s="19"/>
    </row>
    <row r="54" spans="1:6" ht="32.1" customHeight="1" x14ac:dyDescent="0.25">
      <c r="A54" s="28"/>
      <c r="B54" s="8">
        <v>22</v>
      </c>
      <c r="C54" s="213" t="s">
        <v>490</v>
      </c>
      <c r="D54" s="289"/>
      <c r="E54" s="290" t="b">
        <f>'Section B'!E57&lt;='Section B'!E13</f>
        <v>1</v>
      </c>
      <c r="F54" s="29"/>
    </row>
    <row r="55" spans="1:6" ht="9" customHeight="1" x14ac:dyDescent="0.25">
      <c r="A55" s="28"/>
      <c r="B55" s="8"/>
      <c r="C55" s="288"/>
      <c r="D55" s="289"/>
      <c r="E55" s="294"/>
      <c r="F55" s="29"/>
    </row>
    <row r="56" spans="1:6" ht="32.1" customHeight="1" x14ac:dyDescent="0.25">
      <c r="A56" s="28"/>
      <c r="B56" s="8">
        <v>23</v>
      </c>
      <c r="C56" s="213" t="s">
        <v>476</v>
      </c>
      <c r="D56" s="289"/>
      <c r="E56" s="290" t="b">
        <f>'Section B'!C61&lt;='Section B'!C13</f>
        <v>1</v>
      </c>
      <c r="F56" s="29"/>
    </row>
    <row r="57" spans="1:6" ht="9" customHeight="1" x14ac:dyDescent="0.25">
      <c r="A57" s="28"/>
      <c r="B57" s="6"/>
      <c r="C57" s="288"/>
      <c r="D57" s="289"/>
      <c r="E57" s="289"/>
      <c r="F57" s="19"/>
    </row>
    <row r="58" spans="1:6" ht="32.1" customHeight="1" x14ac:dyDescent="0.25">
      <c r="A58" s="28"/>
      <c r="B58" s="8">
        <v>24</v>
      </c>
      <c r="C58" s="213" t="s">
        <v>491</v>
      </c>
      <c r="D58" s="289"/>
      <c r="E58" s="290" t="b">
        <f>'Section B'!E61&lt;='Section B'!E13</f>
        <v>1</v>
      </c>
      <c r="F58" s="29"/>
    </row>
    <row r="59" spans="1:6" ht="9" customHeight="1" x14ac:dyDescent="0.25">
      <c r="A59" s="28"/>
      <c r="B59" s="8"/>
      <c r="C59" s="288"/>
      <c r="D59" s="289"/>
      <c r="E59" s="294"/>
      <c r="F59" s="29"/>
    </row>
    <row r="60" spans="1:6" ht="32.1" customHeight="1" x14ac:dyDescent="0.25">
      <c r="A60" s="28"/>
      <c r="B60" s="8">
        <v>25</v>
      </c>
      <c r="C60" s="213" t="s">
        <v>477</v>
      </c>
      <c r="D60" s="289"/>
      <c r="E60" s="290" t="b">
        <f>'Section B'!C69&lt;='Section B'!C13</f>
        <v>1</v>
      </c>
      <c r="F60" s="29"/>
    </row>
    <row r="61" spans="1:6" ht="9" customHeight="1" x14ac:dyDescent="0.25">
      <c r="A61" s="28"/>
      <c r="B61" s="6"/>
      <c r="C61" s="288"/>
      <c r="D61" s="289"/>
      <c r="E61" s="289"/>
      <c r="F61" s="19"/>
    </row>
    <row r="62" spans="1:6" ht="32.1" customHeight="1" x14ac:dyDescent="0.25">
      <c r="A62" s="28"/>
      <c r="B62" s="8">
        <v>26</v>
      </c>
      <c r="C62" s="213" t="s">
        <v>492</v>
      </c>
      <c r="D62" s="289"/>
      <c r="E62" s="290" t="b">
        <f>'Section B'!E69&lt;='Section B'!E13</f>
        <v>1</v>
      </c>
      <c r="F62" s="29"/>
    </row>
    <row r="63" spans="1:6" ht="9" customHeight="1" x14ac:dyDescent="0.25">
      <c r="A63" s="28"/>
      <c r="B63" s="8"/>
      <c r="C63" s="288"/>
      <c r="D63" s="289"/>
      <c r="E63" s="294"/>
      <c r="F63" s="29"/>
    </row>
    <row r="64" spans="1:6" ht="32.1" customHeight="1" x14ac:dyDescent="0.25">
      <c r="A64" s="28"/>
      <c r="B64" s="8">
        <v>27</v>
      </c>
      <c r="C64" s="213" t="s">
        <v>478</v>
      </c>
      <c r="D64" s="289"/>
      <c r="E64" s="290" t="b">
        <f>'Section B'!C79&lt;='Section B'!C13</f>
        <v>1</v>
      </c>
      <c r="F64" s="29"/>
    </row>
    <row r="65" spans="1:6" ht="9" customHeight="1" x14ac:dyDescent="0.25">
      <c r="A65" s="28"/>
      <c r="B65" s="6"/>
      <c r="C65" s="288"/>
      <c r="D65" s="289"/>
      <c r="E65" s="289"/>
      <c r="F65" s="19"/>
    </row>
    <row r="66" spans="1:6" ht="32.1" customHeight="1" x14ac:dyDescent="0.25">
      <c r="A66" s="28"/>
      <c r="B66" s="8">
        <v>28</v>
      </c>
      <c r="C66" s="213" t="s">
        <v>493</v>
      </c>
      <c r="D66" s="289"/>
      <c r="E66" s="290" t="b">
        <f>'Section B'!E79&lt;='Section B'!E13</f>
        <v>1</v>
      </c>
      <c r="F66" s="29"/>
    </row>
    <row r="67" spans="1:6" ht="9" customHeight="1" x14ac:dyDescent="0.25">
      <c r="A67" s="28"/>
      <c r="B67" s="8"/>
      <c r="C67" s="288"/>
      <c r="D67" s="289"/>
      <c r="E67" s="294"/>
      <c r="F67" s="29"/>
    </row>
    <row r="68" spans="1:6" ht="32.1" customHeight="1" x14ac:dyDescent="0.25">
      <c r="A68" s="28"/>
      <c r="B68" s="8">
        <v>29</v>
      </c>
      <c r="C68" s="213" t="s">
        <v>479</v>
      </c>
      <c r="D68" s="289"/>
      <c r="E68" s="290" t="b">
        <f>'Section B'!C85&lt;='Section B'!C13</f>
        <v>1</v>
      </c>
      <c r="F68" s="29"/>
    </row>
    <row r="69" spans="1:6" ht="9" customHeight="1" x14ac:dyDescent="0.25">
      <c r="A69" s="28"/>
      <c r="B69" s="6"/>
      <c r="C69" s="288"/>
      <c r="D69" s="289"/>
      <c r="E69" s="289"/>
      <c r="F69" s="19"/>
    </row>
    <row r="70" spans="1:6" ht="32.1" customHeight="1" x14ac:dyDescent="0.25">
      <c r="A70" s="28"/>
      <c r="B70" s="8">
        <v>30</v>
      </c>
      <c r="C70" s="213" t="s">
        <v>494</v>
      </c>
      <c r="D70" s="289"/>
      <c r="E70" s="290" t="b">
        <f>'Section B'!E85&lt;='Section B'!E13</f>
        <v>1</v>
      </c>
      <c r="F70" s="29"/>
    </row>
    <row r="71" spans="1:6" ht="9" customHeight="1" x14ac:dyDescent="0.25">
      <c r="A71" s="28"/>
      <c r="B71" s="8"/>
      <c r="C71" s="22"/>
      <c r="D71" s="22"/>
      <c r="E71" s="28"/>
      <c r="F71" s="29"/>
    </row>
    <row r="72" spans="1:6" ht="18.75" x14ac:dyDescent="0.25">
      <c r="A72" s="28"/>
      <c r="B72" s="193"/>
      <c r="C72" s="186" t="s">
        <v>376</v>
      </c>
      <c r="D72" s="186"/>
      <c r="E72" s="28"/>
      <c r="F72" s="19"/>
    </row>
    <row r="73" spans="1:6" ht="9" customHeight="1" x14ac:dyDescent="0.25">
      <c r="A73" s="28"/>
      <c r="B73" s="192"/>
      <c r="C73" s="187"/>
      <c r="D73" s="187"/>
      <c r="E73" s="28"/>
      <c r="F73" s="19"/>
    </row>
    <row r="74" spans="1:6" ht="63" customHeight="1" x14ac:dyDescent="0.25">
      <c r="A74" s="28"/>
      <c r="B74" s="6">
        <v>1</v>
      </c>
      <c r="C74" s="286" t="s">
        <v>496</v>
      </c>
      <c r="D74" s="298"/>
      <c r="E74" s="290" t="b">
        <f>'Section C'!E36&lt;='Section B'!C13</f>
        <v>1</v>
      </c>
      <c r="F74" s="19"/>
    </row>
    <row r="75" spans="1:6" ht="9" customHeight="1" x14ac:dyDescent="0.25">
      <c r="A75" s="28"/>
      <c r="B75" s="299"/>
      <c r="C75" s="300"/>
      <c r="D75" s="300"/>
      <c r="E75" s="294"/>
      <c r="F75" s="19"/>
    </row>
    <row r="76" spans="1:6" ht="63" customHeight="1" x14ac:dyDescent="0.25">
      <c r="A76" s="28"/>
      <c r="B76" s="6">
        <v>2</v>
      </c>
      <c r="C76" s="286" t="s">
        <v>497</v>
      </c>
      <c r="D76" s="298"/>
      <c r="E76" s="290" t="b">
        <f>'Section C'!F36&lt;='Section B'!E13</f>
        <v>1</v>
      </c>
      <c r="F76" s="19"/>
    </row>
    <row r="77" spans="1:6" ht="9" customHeight="1" x14ac:dyDescent="0.25">
      <c r="A77" s="28"/>
      <c r="B77" s="299"/>
      <c r="C77" s="300"/>
      <c r="D77" s="300"/>
      <c r="E77" s="294"/>
      <c r="F77" s="19"/>
    </row>
    <row r="78" spans="1:6" ht="32.1" customHeight="1" x14ac:dyDescent="0.25">
      <c r="A78" s="28"/>
      <c r="B78" s="6">
        <v>3</v>
      </c>
      <c r="C78" s="286" t="s">
        <v>498</v>
      </c>
      <c r="D78" s="298"/>
      <c r="E78" s="290" t="b">
        <f>'Section C'!E38&lt;='Section B'!C13</f>
        <v>1</v>
      </c>
      <c r="F78" s="19"/>
    </row>
    <row r="79" spans="1:6" ht="9" customHeight="1" x14ac:dyDescent="0.25">
      <c r="A79" s="28"/>
      <c r="B79" s="299"/>
      <c r="C79" s="300"/>
      <c r="D79" s="300"/>
      <c r="E79" s="294"/>
      <c r="F79" s="19"/>
    </row>
    <row r="80" spans="1:6" ht="32.1" customHeight="1" x14ac:dyDescent="0.25">
      <c r="A80" s="28"/>
      <c r="B80" s="6">
        <v>4</v>
      </c>
      <c r="C80" s="286" t="s">
        <v>499</v>
      </c>
      <c r="D80" s="298"/>
      <c r="E80" s="290" t="b">
        <f>'Section C'!F38&lt;='Section B'!E13</f>
        <v>1</v>
      </c>
      <c r="F80" s="19"/>
    </row>
    <row r="81" spans="1:6" ht="9" customHeight="1" x14ac:dyDescent="0.25">
      <c r="A81" s="28"/>
      <c r="B81" s="299"/>
      <c r="C81" s="300"/>
      <c r="D81" s="300"/>
      <c r="E81" s="294"/>
      <c r="F81" s="19"/>
    </row>
    <row r="82" spans="1:6" ht="32.1" customHeight="1" x14ac:dyDescent="0.25">
      <c r="A82" s="28"/>
      <c r="B82" s="6">
        <v>5</v>
      </c>
      <c r="C82" s="286" t="s">
        <v>495</v>
      </c>
      <c r="D82" s="298"/>
      <c r="E82" s="290" t="b">
        <f>'Section C'!E40&lt;='Section B'!C13</f>
        <v>1</v>
      </c>
      <c r="F82" s="19"/>
    </row>
    <row r="83" spans="1:6" ht="9" customHeight="1" x14ac:dyDescent="0.25">
      <c r="A83" s="28"/>
      <c r="B83" s="299"/>
      <c r="C83" s="300"/>
      <c r="D83" s="300"/>
      <c r="E83" s="294"/>
      <c r="F83" s="19"/>
    </row>
    <row r="84" spans="1:6" ht="32.1" customHeight="1" x14ac:dyDescent="0.25">
      <c r="A84" s="28"/>
      <c r="B84" s="6">
        <v>6</v>
      </c>
      <c r="C84" s="286" t="s">
        <v>500</v>
      </c>
      <c r="D84" s="298"/>
      <c r="E84" s="290" t="b">
        <f>'Section C'!F40&lt;='Section B'!E13</f>
        <v>1</v>
      </c>
      <c r="F84" s="19"/>
    </row>
    <row r="85" spans="1:6" ht="9" customHeight="1" x14ac:dyDescent="0.25">
      <c r="A85" s="28"/>
      <c r="B85" s="299"/>
      <c r="C85" s="300"/>
      <c r="D85" s="300"/>
      <c r="E85" s="294"/>
      <c r="F85" s="19"/>
    </row>
    <row r="86" spans="1:6" ht="32.1" customHeight="1" x14ac:dyDescent="0.25">
      <c r="A86" s="28"/>
      <c r="B86" s="6">
        <v>7</v>
      </c>
      <c r="C86" s="297" t="s">
        <v>399</v>
      </c>
      <c r="D86" s="298"/>
      <c r="E86" s="290" t="b">
        <f>'Section C'!E46&lt;='Section C'!E44</f>
        <v>1</v>
      </c>
      <c r="F86" s="19"/>
    </row>
    <row r="87" spans="1:6" ht="9" customHeight="1" x14ac:dyDescent="0.25">
      <c r="A87" s="28"/>
      <c r="B87" s="6"/>
      <c r="C87" s="303"/>
      <c r="D87" s="304"/>
      <c r="E87" s="304"/>
      <c r="F87" s="19"/>
    </row>
    <row r="88" spans="1:6" ht="18.75" x14ac:dyDescent="0.25">
      <c r="A88" s="28"/>
      <c r="B88" s="193"/>
      <c r="C88" s="186" t="s">
        <v>426</v>
      </c>
      <c r="D88" s="186"/>
      <c r="E88" s="28"/>
      <c r="F88" s="19"/>
    </row>
    <row r="89" spans="1:6" ht="9" customHeight="1" x14ac:dyDescent="0.25">
      <c r="A89" s="28"/>
      <c r="B89" s="6"/>
      <c r="C89" s="188"/>
      <c r="D89" s="188"/>
      <c r="E89" s="28"/>
      <c r="F89" s="19"/>
    </row>
    <row r="90" spans="1:6" ht="32.1" customHeight="1" x14ac:dyDescent="0.25">
      <c r="A90" s="28"/>
      <c r="B90" s="6">
        <v>1</v>
      </c>
      <c r="C90" s="301" t="s">
        <v>509</v>
      </c>
      <c r="D90" s="210"/>
      <c r="E90" s="302" t="b">
        <f>'Section D'!D16&lt;='Section D'!D15</f>
        <v>1</v>
      </c>
      <c r="F90" s="19"/>
    </row>
    <row r="91" spans="1:6" ht="9" customHeight="1" x14ac:dyDescent="0.25">
      <c r="A91" s="28"/>
      <c r="B91" s="6"/>
      <c r="C91" s="303"/>
      <c r="D91" s="304"/>
      <c r="E91" s="304"/>
      <c r="F91" s="19"/>
    </row>
    <row r="92" spans="1:6" ht="32.1" customHeight="1" x14ac:dyDescent="0.25">
      <c r="A92" s="28"/>
      <c r="B92" s="6">
        <v>2</v>
      </c>
      <c r="C92" s="301" t="s">
        <v>510</v>
      </c>
      <c r="D92" s="210"/>
      <c r="E92" s="302" t="b">
        <f>'Section D'!D26&lt;='Section D'!D25</f>
        <v>1</v>
      </c>
      <c r="F92" s="19"/>
    </row>
    <row r="93" spans="1:6" ht="9" customHeight="1" x14ac:dyDescent="0.25">
      <c r="A93" s="28"/>
      <c r="B93" s="6"/>
      <c r="C93" s="303"/>
      <c r="D93" s="304"/>
      <c r="E93" s="304"/>
      <c r="F93" s="19"/>
    </row>
    <row r="94" spans="1:6" ht="48" customHeight="1" x14ac:dyDescent="0.25">
      <c r="A94" s="28"/>
      <c r="B94" s="6">
        <v>3</v>
      </c>
      <c r="C94" s="301" t="s">
        <v>511</v>
      </c>
      <c r="D94" s="210"/>
      <c r="E94" s="302" t="b">
        <f>'Section D'!D18&lt;='Section D'!D17</f>
        <v>1</v>
      </c>
      <c r="F94" s="19"/>
    </row>
    <row r="95" spans="1:6" ht="9" customHeight="1" x14ac:dyDescent="0.25">
      <c r="A95" s="28"/>
      <c r="B95" s="6"/>
      <c r="C95" s="303"/>
      <c r="D95" s="304"/>
      <c r="E95" s="304"/>
      <c r="F95" s="19"/>
    </row>
    <row r="96" spans="1:6" ht="48" customHeight="1" x14ac:dyDescent="0.25">
      <c r="A96" s="28"/>
      <c r="B96" s="6">
        <v>4</v>
      </c>
      <c r="C96" s="301" t="s">
        <v>512</v>
      </c>
      <c r="D96" s="210"/>
      <c r="E96" s="302" t="b">
        <f>'Section D'!D28&lt;='Section D'!D27</f>
        <v>1</v>
      </c>
      <c r="F96" s="19"/>
    </row>
    <row r="97" spans="1:6" ht="9" customHeight="1" x14ac:dyDescent="0.25">
      <c r="A97" s="28"/>
      <c r="B97" s="8"/>
      <c r="C97" s="22"/>
      <c r="D97" s="22"/>
      <c r="E97" s="28"/>
      <c r="F97" s="29"/>
    </row>
    <row r="98" spans="1:6" ht="18.75" x14ac:dyDescent="0.25">
      <c r="A98" s="28"/>
      <c r="B98" s="193"/>
      <c r="C98" s="186" t="s">
        <v>427</v>
      </c>
      <c r="D98" s="186"/>
      <c r="E98" s="28"/>
      <c r="F98" s="19"/>
    </row>
    <row r="99" spans="1:6" ht="9" customHeight="1" x14ac:dyDescent="0.25">
      <c r="A99" s="28"/>
      <c r="B99" s="192"/>
      <c r="C99" s="187"/>
      <c r="D99" s="187"/>
      <c r="E99" s="28"/>
      <c r="F99" s="19"/>
    </row>
    <row r="100" spans="1:6" ht="32.1" customHeight="1" x14ac:dyDescent="0.25">
      <c r="A100" s="28"/>
      <c r="B100" s="6">
        <v>1</v>
      </c>
      <c r="C100" s="298" t="s">
        <v>400</v>
      </c>
      <c r="D100" s="298"/>
      <c r="E100" s="290" t="b">
        <f>'Section F'!D40='Section F'!D53</f>
        <v>1</v>
      </c>
      <c r="F100" s="19"/>
    </row>
    <row r="101" spans="1:6" ht="9" customHeight="1" x14ac:dyDescent="0.25">
      <c r="A101" s="28"/>
      <c r="B101" s="7"/>
      <c r="C101" s="189"/>
      <c r="D101" s="189"/>
      <c r="E101" s="28"/>
      <c r="F101" s="19"/>
    </row>
    <row r="102" spans="1:6" ht="18.75" x14ac:dyDescent="0.25">
      <c r="A102" s="28"/>
      <c r="B102" s="193"/>
      <c r="C102" s="186" t="s">
        <v>31</v>
      </c>
      <c r="D102" s="186"/>
      <c r="E102" s="9"/>
      <c r="F102" s="19"/>
    </row>
    <row r="103" spans="1:6" ht="9" customHeight="1" x14ac:dyDescent="0.25">
      <c r="A103" s="28"/>
      <c r="B103" s="30"/>
      <c r="C103" s="190"/>
      <c r="D103" s="190"/>
      <c r="E103" s="9"/>
      <c r="F103" s="19"/>
    </row>
    <row r="104" spans="1:6" ht="32.1" customHeight="1" x14ac:dyDescent="0.25">
      <c r="A104" s="28"/>
      <c r="B104" s="6">
        <v>1</v>
      </c>
      <c r="C104" s="305" t="s">
        <v>474</v>
      </c>
      <c r="D104" s="305"/>
      <c r="E104" s="306" t="b">
        <f>IF(AND(GeneralInfo=TRUE,SecA=TRUE,SecB=TRUE,SecC=TRUE,SecD=TRUE,SecE=TRUE,SecF=TRUE),TRUE,FALSE)</f>
        <v>0</v>
      </c>
      <c r="F104" s="19"/>
    </row>
    <row r="105" spans="1:6" ht="9" customHeight="1" x14ac:dyDescent="0.25">
      <c r="A105" s="28"/>
      <c r="B105" s="7"/>
      <c r="C105" s="190"/>
      <c r="D105" s="190"/>
      <c r="E105" s="31"/>
      <c r="F105" s="19"/>
    </row>
    <row r="106" spans="1:6" ht="18.75" x14ac:dyDescent="0.25">
      <c r="A106" s="28"/>
      <c r="B106" s="193"/>
      <c r="C106" s="186" t="s">
        <v>32</v>
      </c>
      <c r="D106" s="186"/>
      <c r="E106" s="28"/>
      <c r="F106" s="19"/>
    </row>
    <row r="107" spans="1:6" ht="9" customHeight="1" x14ac:dyDescent="0.25">
      <c r="A107" s="28"/>
      <c r="B107" s="7"/>
      <c r="C107" s="183"/>
      <c r="D107" s="183"/>
      <c r="E107" s="28"/>
      <c r="F107" s="19"/>
    </row>
    <row r="108" spans="1:6" ht="32.1" customHeight="1" x14ac:dyDescent="0.25">
      <c r="A108" s="28"/>
      <c r="B108" s="7"/>
      <c r="C108" s="191" t="str">
        <f>IF(OR(E12=FALSE,E14=FALSE,E16=FALSE,E18=FALSE,E20=FALSE,E22=FALSE,E24=FALSE,E26=FALSE,E28=FALSE,E30=FALSE,E32=FALSE,E34=FALSE,E36=FALSE,E38=FALSE,E40=FALSE,E42=FALSE,E44=FALSE,E46=FALSE,E48=FALSE,E50=FALSE,E52=FALSE,E54=FALSE,E56=FALSE,E58=FALSE,E60=FALSE,E62=FALSE,E64=FALSE,E66=FALSE,E68=FALSE,E70=FALSE,E74=FALSE,E76=FALSE,E78=FALSE,E80=FALSE,E82=FALSE,E84=FALSE,E86=FALSE,E90=FALSE,E92=FALSE,E94=FALSE,E96=FALSE,E100=FALSE,E104=FALSE),"NOT VALIDATED","VALIDATED")</f>
        <v>NOT VALIDATED</v>
      </c>
      <c r="D108" s="191"/>
      <c r="E108" s="28"/>
      <c r="F108" s="19"/>
    </row>
    <row r="109" spans="1:6" ht="9" customHeight="1" x14ac:dyDescent="0.25">
      <c r="A109" s="28"/>
      <c r="B109" s="7"/>
      <c r="C109" s="183"/>
      <c r="D109" s="183"/>
      <c r="E109" s="28"/>
      <c r="F109" s="19"/>
    </row>
  </sheetData>
  <sheetProtection algorithmName="SHA-512" hashValue="prvvSV3JwToWH6gVIiwg52jz3kriPSHDj0yrkgz8EcXlYf3Rb6+A2yHvUML1Js42F6ITMW6dlKINh/k5TgLA8g==" saltValue="b7PfN1V0REoQvarXAuKuiA==" spinCount="100000" sheet="1" objects="1" scenarios="1"/>
  <mergeCells count="2">
    <mergeCell ref="B6:E6"/>
    <mergeCell ref="B8:C8"/>
  </mergeCells>
  <conditionalFormatting sqref="E100 E104 E12 E16 E20 E28 E32 E36 E40 E48 E52 E56 E60 E64 E68 E24">
    <cfRule type="cellIs" dxfId="32" priority="114" operator="equal">
      <formula>TRUE</formula>
    </cfRule>
    <cfRule type="cellIs" dxfId="31" priority="115" operator="equal">
      <formula>FALSE</formula>
    </cfRule>
  </conditionalFormatting>
  <conditionalFormatting sqref="C108:D108">
    <cfRule type="cellIs" dxfId="30" priority="112" operator="equal">
      <formula>"VALIDATED"</formula>
    </cfRule>
    <cfRule type="cellIs" dxfId="29" priority="113" operator="equal">
      <formula>"NOT VALIDATED"</formula>
    </cfRule>
  </conditionalFormatting>
  <conditionalFormatting sqref="E104">
    <cfRule type="cellIs" dxfId="28" priority="89" operator="equal">
      <formula>FALSE</formula>
    </cfRule>
  </conditionalFormatting>
  <conditionalFormatting sqref="E86">
    <cfRule type="cellIs" dxfId="27" priority="75" operator="equal">
      <formula>TRUE</formula>
    </cfRule>
    <cfRule type="cellIs" dxfId="26" priority="76" operator="equal">
      <formula>FALSE</formula>
    </cfRule>
  </conditionalFormatting>
  <conditionalFormatting sqref="E44">
    <cfRule type="cellIs" dxfId="25" priority="73" operator="equal">
      <formula>TRUE</formula>
    </cfRule>
    <cfRule type="cellIs" dxfId="24" priority="74" operator="equal">
      <formula>FALSE</formula>
    </cfRule>
  </conditionalFormatting>
  <conditionalFormatting sqref="E94">
    <cfRule type="cellIs" dxfId="23" priority="57" operator="equal">
      <formula>TRUE</formula>
    </cfRule>
    <cfRule type="cellIs" dxfId="22" priority="58" operator="equal">
      <formula>FALSE</formula>
    </cfRule>
  </conditionalFormatting>
  <conditionalFormatting sqref="E90">
    <cfRule type="cellIs" dxfId="21" priority="65" operator="equal">
      <formula>TRUE</formula>
    </cfRule>
    <cfRule type="cellIs" dxfId="20" priority="66" operator="equal">
      <formula>FALSE</formula>
    </cfRule>
  </conditionalFormatting>
  <conditionalFormatting sqref="E74">
    <cfRule type="cellIs" dxfId="19" priority="49" operator="equal">
      <formula>TRUE</formula>
    </cfRule>
    <cfRule type="cellIs" dxfId="18" priority="50" operator="equal">
      <formula>FALSE</formula>
    </cfRule>
  </conditionalFormatting>
  <conditionalFormatting sqref="E78">
    <cfRule type="cellIs" dxfId="17" priority="43" operator="equal">
      <formula>TRUE</formula>
    </cfRule>
    <cfRule type="cellIs" dxfId="16" priority="44" operator="equal">
      <formula>FALSE</formula>
    </cfRule>
  </conditionalFormatting>
  <conditionalFormatting sqref="E82">
    <cfRule type="cellIs" dxfId="15" priority="41" operator="equal">
      <formula>TRUE</formula>
    </cfRule>
    <cfRule type="cellIs" dxfId="14" priority="42" operator="equal">
      <formula>FALSE</formula>
    </cfRule>
  </conditionalFormatting>
  <conditionalFormatting sqref="E14 E18 E22 E30 E34 E38 E42 E50 E54 E58 E62 E66 E70 E26">
    <cfRule type="cellIs" dxfId="13" priority="35" operator="equal">
      <formula>TRUE</formula>
    </cfRule>
    <cfRule type="cellIs" dxfId="12" priority="36" operator="equal">
      <formula>FALSE</formula>
    </cfRule>
  </conditionalFormatting>
  <conditionalFormatting sqref="E46">
    <cfRule type="cellIs" dxfId="11" priority="33" operator="equal">
      <formula>TRUE</formula>
    </cfRule>
    <cfRule type="cellIs" dxfId="10" priority="34" operator="equal">
      <formula>FALSE</formula>
    </cfRule>
  </conditionalFormatting>
  <conditionalFormatting sqref="E92">
    <cfRule type="cellIs" dxfId="9" priority="23" operator="equal">
      <formula>TRUE</formula>
    </cfRule>
    <cfRule type="cellIs" dxfId="8" priority="24" operator="equal">
      <formula>FALSE</formula>
    </cfRule>
  </conditionalFormatting>
  <conditionalFormatting sqref="E96">
    <cfRule type="cellIs" dxfId="7" priority="15" operator="equal">
      <formula>TRUE</formula>
    </cfRule>
    <cfRule type="cellIs" dxfId="6" priority="16" operator="equal">
      <formula>FALSE</formula>
    </cfRule>
  </conditionalFormatting>
  <conditionalFormatting sqref="E76">
    <cfRule type="cellIs" dxfId="5" priority="13" operator="equal">
      <formula>TRUE</formula>
    </cfRule>
    <cfRule type="cellIs" dxfId="4" priority="14" operator="equal">
      <formula>FALSE</formula>
    </cfRule>
  </conditionalFormatting>
  <conditionalFormatting sqref="E80">
    <cfRule type="cellIs" dxfId="3" priority="11" operator="equal">
      <formula>TRUE</formula>
    </cfRule>
    <cfRule type="cellIs" dxfId="2" priority="12" operator="equal">
      <formula>FALSE</formula>
    </cfRule>
  </conditionalFormatting>
  <conditionalFormatting sqref="E84">
    <cfRule type="cellIs" dxfId="1" priority="9" operator="equal">
      <formula>TRUE</formula>
    </cfRule>
    <cfRule type="cellIs" dxfId="0" priority="10" operator="equal">
      <formula>FALSE</formula>
    </cfRule>
  </conditionalFormatting>
  <pageMargins left="0.7" right="0.7" top="0.75" bottom="0.75" header="0.3" footer="0.3"/>
  <pageSetup paperSize="9" scale="69" fitToHeight="0" orientation="portrait" r:id="rId1"/>
  <rowBreaks count="2" manualBreakCount="2">
    <brk id="55" max="5" man="1"/>
    <brk id="9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General Information</vt:lpstr>
      <vt:lpstr>Section A</vt:lpstr>
      <vt:lpstr>Section B</vt:lpstr>
      <vt:lpstr>Section C</vt:lpstr>
      <vt:lpstr>Section D</vt:lpstr>
      <vt:lpstr>Section E</vt:lpstr>
      <vt:lpstr>Section F</vt:lpstr>
      <vt:lpstr>Validation Tests</vt:lpstr>
      <vt:lpstr>Definitions</vt:lpstr>
      <vt:lpstr>Allowed Values</vt:lpstr>
      <vt:lpstr>countries</vt:lpstr>
      <vt:lpstr>GeneralInfo</vt:lpstr>
      <vt:lpstr>GenInfo</vt:lpstr>
      <vt:lpstr>LastRefDate</vt:lpstr>
      <vt:lpstr>List_Countries</vt:lpstr>
      <vt:lpstr>'Allowed Values'!Print_Area</vt:lpstr>
      <vt:lpstr>'General Information'!Print_Area</vt:lpstr>
      <vt:lpstr>Instructions!Print_Area</vt:lpstr>
      <vt:lpstr>'Section A'!Print_Area</vt:lpstr>
      <vt:lpstr>'Section B'!Print_Area</vt:lpstr>
      <vt:lpstr>'Section C'!Print_Area</vt:lpstr>
      <vt:lpstr>'Section D'!Print_Area</vt:lpstr>
      <vt:lpstr>'Section E'!Print_Area</vt:lpstr>
      <vt:lpstr>'Section F'!Print_Area</vt:lpstr>
      <vt:lpstr>'Validation Tests'!Print_Area</vt:lpstr>
      <vt:lpstr>'Allowed Values'!Print_Titles</vt:lpstr>
      <vt:lpstr>'Section A'!Print_Titles</vt:lpstr>
      <vt:lpstr>SecA</vt:lpstr>
      <vt:lpstr>SecB</vt:lpstr>
      <vt:lpstr>SecC</vt:lpstr>
      <vt:lpstr>SecD</vt:lpstr>
      <vt:lpstr>SecE</vt:lpstr>
      <vt:lpstr>SecF</vt:lpstr>
      <vt:lpstr>yn</vt:lpstr>
      <vt:lpstr>ynna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 Gavriel</dc:creator>
  <cp:lastModifiedBy>ichristodoulou</cp:lastModifiedBy>
  <cp:lastPrinted>2021-03-24T05:34:57Z</cp:lastPrinted>
  <dcterms:created xsi:type="dcterms:W3CDTF">2017-01-25T13:18:44Z</dcterms:created>
  <dcterms:modified xsi:type="dcterms:W3CDTF">2021-03-24T05:39:07Z</dcterms:modified>
</cp:coreProperties>
</file>