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FILESRV\Redirection\ichristodoulou\Desktop\Form RBSF-CBR\Final Forms\"/>
    </mc:Choice>
  </mc:AlternateContent>
  <xr:revisionPtr revIDLastSave="0" documentId="13_ncr:1_{0BF17038-994F-4AD0-B8EE-0DC5767B551C}" xr6:coauthVersionLast="47" xr6:coauthVersionMax="47" xr10:uidLastSave="{00000000-0000-0000-0000-000000000000}"/>
  <bookViews>
    <workbookView xWindow="-120" yWindow="-120" windowWidth="29040" windowHeight="15840" tabRatio="832" xr2:uid="{00000000-000D-0000-FFFF-FFFF00000000}"/>
  </bookViews>
  <sheets>
    <sheet name="Instructions" sheetId="20" r:id="rId1"/>
    <sheet name="Section A" sheetId="6" r:id="rId2"/>
    <sheet name="Section B" sheetId="3" r:id="rId3"/>
    <sheet name="Section C" sheetId="9" r:id="rId4"/>
    <sheet name="Section D" sheetId="13" r:id="rId5"/>
    <sheet name="Section E" sheetId="14" r:id="rId6"/>
    <sheet name="Section F" sheetId="11" r:id="rId7"/>
    <sheet name="Section G" sheetId="23" r:id="rId8"/>
    <sheet name="Section H" sheetId="24" r:id="rId9"/>
    <sheet name="Section I" sheetId="25" r:id="rId10"/>
    <sheet name="Section J" sheetId="26" r:id="rId11"/>
    <sheet name="Section K" sheetId="27" r:id="rId12"/>
    <sheet name="Validation Tests" sheetId="17" r:id="rId13"/>
    <sheet name="Allowed Values" sheetId="18" r:id="rId14"/>
  </sheets>
  <externalReferences>
    <externalReference r:id="rId15"/>
    <externalReference r:id="rId16"/>
    <externalReference r:id="rId17"/>
    <externalReference r:id="rId18"/>
  </externalReferences>
  <definedNames>
    <definedName name="ClearingService">'Allowed Values'!$B$280:$B$282</definedName>
    <definedName name="countries">'Allowed Values'!$B$7:$B$256</definedName>
    <definedName name="Countries2">'Allowed Values'!$E$7:$E$255</definedName>
    <definedName name="Countries3">'Allowed Values'!$B$8:$B$256</definedName>
    <definedName name="d">'[1]Section A'!$C$33</definedName>
    <definedName name="dsd">'[1]Section C'!$C$51</definedName>
    <definedName name="Extent">'Allowed Values'!$B$297:$B$299</definedName>
    <definedName name="gfdgfgfdgdfg">'[1]Section F'!$C$98</definedName>
    <definedName name="InvestmentAdvice">'Allowed Values'!$B$275:$B$277</definedName>
    <definedName name="List_Losses">'Allowed Values'!$B$269:$B$272</definedName>
    <definedName name="List_negpos">'[2]Allowed Values'!$B$52:$B$53</definedName>
    <definedName name="List_YesNo">'Allowed Values'!$A$264:$A$265</definedName>
    <definedName name="Months">'Allowed Values'!#REF!</definedName>
    <definedName name="_xlnm.Print_Area" localSheetId="13">'Allowed Values'!$A$1:$C$257</definedName>
    <definedName name="_xlnm.Print_Area" localSheetId="0">Instructions!$A$1:$P$68</definedName>
    <definedName name="_xlnm.Print_Area" localSheetId="1">'Section A'!$A$1:$F$30</definedName>
    <definedName name="_xlnm.Print_Area" localSheetId="2">'Section B'!$A$1:$G$475</definedName>
    <definedName name="_xlnm.Print_Area" localSheetId="3">'Section C'!$A$1:$N$52</definedName>
    <definedName name="_xlnm.Print_Area" localSheetId="4">'Section D'!$A$1:$H$25</definedName>
    <definedName name="_xlnm.Print_Area" localSheetId="5">'Section E'!$A$1:$H$33</definedName>
    <definedName name="_xlnm.Print_Area" localSheetId="6">'Section F'!$A$1:$I$37</definedName>
    <definedName name="_xlnm.Print_Area" localSheetId="7">'Section G'!$A$1:$I$64</definedName>
    <definedName name="_xlnm.Print_Area" localSheetId="8">'Section H'!$A$1:$G$67</definedName>
    <definedName name="_xlnm.Print_Area" localSheetId="9">'Section I'!$A$1:$F$84</definedName>
    <definedName name="_xlnm.Print_Area" localSheetId="10">'Section J'!$A$1:$F$214</definedName>
    <definedName name="_xlnm.Print_Area" localSheetId="11">'Section K'!$A$1:$N$271</definedName>
    <definedName name="_xlnm.Print_Area" localSheetId="12">'Validation Tests'!$A$1:$I$335</definedName>
    <definedName name="_xlnm.Print_Titles" localSheetId="13">'Allowed Values'!$6:$6</definedName>
    <definedName name="_xlnm.Print_Titles" localSheetId="11">'Section K'!$18:$19</definedName>
    <definedName name="Relation">'Allowed Values'!$B$260:$B$261</definedName>
    <definedName name="Scale">'Allowed Values'!$B$285:$B$295</definedName>
    <definedName name="Scale2">'Allowed Values'!$B$284:$B$295</definedName>
    <definedName name="Score">'Allowed Values'!$B$285:$B$294</definedName>
    <definedName name="SectionI">#REF!</definedName>
    <definedName name="ValidationSection_E">'Section E'!$C$32</definedName>
    <definedName name="ValidationSectionA">'Section A'!$C$29</definedName>
    <definedName name="ValidationSectionAValidationSectionA">'Section E'!$C$32</definedName>
    <definedName name="ValidationSectionB">'Section B'!$C$474</definedName>
    <definedName name="ValidationSectionC">'Section C'!$C$51</definedName>
    <definedName name="ValidationSectionD">'Section D'!$C$24</definedName>
    <definedName name="ValidationSectionE">'Section E'!$C$32</definedName>
    <definedName name="ValidationSectionF">'Section F'!$C$36</definedName>
    <definedName name="ValidationSectionG">#REF!</definedName>
    <definedName name="ValidationSectionH">#REF!</definedName>
    <definedName name="ValidationSectionI">#REF!</definedName>
    <definedName name="ValidationSectionJ">#REF!</definedName>
    <definedName name="ValidationSectionK">'Section G'!$D$63</definedName>
    <definedName name="ValidationSectionL">'Section H'!$D$66</definedName>
    <definedName name="ValidationSectionM">'Section I'!$C$83</definedName>
    <definedName name="ValidationSectionN">'Section J'!$C$213</definedName>
    <definedName name="ValidationSectionO">'Section K'!$L$15</definedName>
    <definedName name="ValidationSectionP">#REF!</definedName>
    <definedName name="YesNoNA">'Allowed Values'!$A$264:$A$266</definedName>
    <definedName name="yn">'[3]Allowed Values'!$C$9:$C$10</definedName>
    <definedName name="yn_na">[4]Countries!$A$265:$A$267</definedName>
    <definedName name="ynna">'[3]Allowed Values'!$C$9:$C$11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0" i="27" l="1"/>
  <c r="AA20" i="27"/>
  <c r="Z20" i="27"/>
  <c r="Y20" i="27"/>
  <c r="X20" i="27"/>
  <c r="W20" i="27"/>
  <c r="V20" i="27"/>
  <c r="U20" i="27"/>
  <c r="T20" i="27"/>
  <c r="S20" i="27"/>
  <c r="R20" i="27"/>
  <c r="Q20" i="27"/>
  <c r="P20" i="27"/>
  <c r="C213" i="26"/>
  <c r="H6" i="26"/>
  <c r="G6" i="26"/>
  <c r="H75" i="25"/>
  <c r="H67" i="25"/>
  <c r="H60" i="25"/>
  <c r="H20" i="25"/>
  <c r="H12" i="25"/>
  <c r="D63" i="23"/>
  <c r="C32" i="14"/>
  <c r="C24" i="13"/>
  <c r="D12" i="13"/>
  <c r="E9" i="13"/>
  <c r="D9" i="13"/>
  <c r="C83" i="25" l="1"/>
  <c r="G103" i="26"/>
  <c r="H9" i="26" l="1"/>
  <c r="F283" i="17"/>
  <c r="F281" i="17"/>
  <c r="F277" i="17"/>
  <c r="M36" i="9" l="1"/>
  <c r="M33" i="9"/>
  <c r="M30" i="9"/>
  <c r="M27" i="9"/>
  <c r="M24" i="9"/>
  <c r="M21" i="9"/>
  <c r="M18" i="9"/>
  <c r="M15" i="9"/>
  <c r="M12" i="9"/>
  <c r="M9" i="9"/>
  <c r="F13" i="17"/>
  <c r="C474" i="3"/>
  <c r="E17" i="11" l="1"/>
  <c r="K17" i="11"/>
  <c r="K7" i="11" s="1"/>
  <c r="C36" i="11" s="1"/>
  <c r="K18" i="11"/>
  <c r="K19" i="11"/>
  <c r="K20" i="11"/>
  <c r="K21" i="11"/>
  <c r="F137" i="17" l="1"/>
  <c r="F285" i="17"/>
  <c r="F279" i="17"/>
  <c r="F275" i="17"/>
  <c r="F273" i="17"/>
  <c r="F271" i="17"/>
  <c r="F269" i="17"/>
  <c r="F267" i="17"/>
  <c r="F265" i="17"/>
  <c r="F297" i="17" l="1"/>
  <c r="F295" i="17"/>
  <c r="F293" i="17"/>
  <c r="F291" i="17"/>
  <c r="P21" i="27" l="1"/>
  <c r="Q21" i="27"/>
  <c r="R21" i="27"/>
  <c r="S21" i="27"/>
  <c r="T21" i="27"/>
  <c r="U21" i="27"/>
  <c r="V21" i="27"/>
  <c r="W21" i="27"/>
  <c r="X21" i="27"/>
  <c r="Y21" i="27"/>
  <c r="Z21" i="27"/>
  <c r="AA21" i="27"/>
  <c r="AB21" i="27"/>
  <c r="P22" i="27"/>
  <c r="Q22" i="27"/>
  <c r="R22" i="27"/>
  <c r="S22" i="27"/>
  <c r="T22" i="27"/>
  <c r="U22" i="27"/>
  <c r="V22" i="27"/>
  <c r="W22" i="27"/>
  <c r="X22" i="27"/>
  <c r="Y22" i="27"/>
  <c r="Z22" i="27"/>
  <c r="AA22" i="27"/>
  <c r="AB22" i="27"/>
  <c r="P23" i="27"/>
  <c r="Q23" i="27"/>
  <c r="R23" i="27"/>
  <c r="S23" i="27"/>
  <c r="T23" i="27"/>
  <c r="U23" i="27"/>
  <c r="V23" i="27"/>
  <c r="W23" i="27"/>
  <c r="X23" i="27"/>
  <c r="Y23" i="27"/>
  <c r="Z23" i="27"/>
  <c r="AA23" i="27"/>
  <c r="AB23" i="27"/>
  <c r="P24" i="27"/>
  <c r="Q24" i="27"/>
  <c r="R24" i="27"/>
  <c r="S24" i="27"/>
  <c r="T24" i="27"/>
  <c r="U24" i="27"/>
  <c r="V24" i="27"/>
  <c r="W24" i="27"/>
  <c r="X24" i="27"/>
  <c r="Y24" i="27"/>
  <c r="Z24" i="27"/>
  <c r="AA24" i="27"/>
  <c r="AB24" i="27"/>
  <c r="P25" i="27"/>
  <c r="Q25" i="27"/>
  <c r="R25" i="27"/>
  <c r="S25" i="27"/>
  <c r="T25" i="27"/>
  <c r="U25" i="27"/>
  <c r="V25" i="27"/>
  <c r="W25" i="27"/>
  <c r="X25" i="27"/>
  <c r="Y25" i="27"/>
  <c r="Z25" i="27"/>
  <c r="AA25" i="27"/>
  <c r="AB25" i="27"/>
  <c r="P26" i="27"/>
  <c r="Q26" i="27"/>
  <c r="R26" i="27"/>
  <c r="S26" i="27"/>
  <c r="T26" i="27"/>
  <c r="U26" i="27"/>
  <c r="V26" i="27"/>
  <c r="W26" i="27"/>
  <c r="X26" i="27"/>
  <c r="Y26" i="27"/>
  <c r="Z26" i="27"/>
  <c r="AA26" i="27"/>
  <c r="AB26" i="27"/>
  <c r="P27" i="27"/>
  <c r="Q27" i="27"/>
  <c r="R27" i="27"/>
  <c r="S27" i="27"/>
  <c r="T27" i="27"/>
  <c r="U27" i="27"/>
  <c r="V27" i="27"/>
  <c r="W27" i="27"/>
  <c r="X27" i="27"/>
  <c r="Y27" i="27"/>
  <c r="Z27" i="27"/>
  <c r="AA27" i="27"/>
  <c r="AB27" i="27"/>
  <c r="P28" i="27"/>
  <c r="Q28" i="27"/>
  <c r="R28" i="27"/>
  <c r="S28" i="27"/>
  <c r="T28" i="27"/>
  <c r="U28" i="27"/>
  <c r="V28" i="27"/>
  <c r="W28" i="27"/>
  <c r="X28" i="27"/>
  <c r="Y28" i="27"/>
  <c r="Z28" i="27"/>
  <c r="AA28" i="27"/>
  <c r="AB28" i="27"/>
  <c r="P29" i="27"/>
  <c r="Q29" i="27"/>
  <c r="R29" i="27"/>
  <c r="S29" i="27"/>
  <c r="T29" i="27"/>
  <c r="U29" i="27"/>
  <c r="V29" i="27"/>
  <c r="W29" i="27"/>
  <c r="X29" i="27"/>
  <c r="Y29" i="27"/>
  <c r="Z29" i="27"/>
  <c r="AA29" i="27"/>
  <c r="AB29" i="27"/>
  <c r="P30" i="27"/>
  <c r="Q30" i="27"/>
  <c r="R30" i="27"/>
  <c r="S30" i="27"/>
  <c r="T30" i="27"/>
  <c r="U30" i="27"/>
  <c r="V30" i="27"/>
  <c r="W30" i="27"/>
  <c r="X30" i="27"/>
  <c r="Y30" i="27"/>
  <c r="Z30" i="27"/>
  <c r="AA30" i="27"/>
  <c r="AB30" i="27"/>
  <c r="P31" i="27"/>
  <c r="Q31" i="27"/>
  <c r="R31" i="27"/>
  <c r="S31" i="27"/>
  <c r="T31" i="27"/>
  <c r="U31" i="27"/>
  <c r="V31" i="27"/>
  <c r="W31" i="27"/>
  <c r="X31" i="27"/>
  <c r="Y31" i="27"/>
  <c r="Z31" i="27"/>
  <c r="AA31" i="27"/>
  <c r="AB31" i="27"/>
  <c r="P32" i="27"/>
  <c r="Q32" i="27"/>
  <c r="R32" i="27"/>
  <c r="S32" i="27"/>
  <c r="T32" i="27"/>
  <c r="U32" i="27"/>
  <c r="V32" i="27"/>
  <c r="W32" i="27"/>
  <c r="X32" i="27"/>
  <c r="Y32" i="27"/>
  <c r="Z32" i="27"/>
  <c r="AA32" i="27"/>
  <c r="AB32" i="27"/>
  <c r="P33" i="27"/>
  <c r="Q33" i="27"/>
  <c r="R33" i="27"/>
  <c r="S33" i="27"/>
  <c r="T33" i="27"/>
  <c r="U33" i="27"/>
  <c r="V33" i="27"/>
  <c r="W33" i="27"/>
  <c r="X33" i="27"/>
  <c r="Y33" i="27"/>
  <c r="Z33" i="27"/>
  <c r="AA33" i="27"/>
  <c r="AB33" i="27"/>
  <c r="P34" i="27"/>
  <c r="Q34" i="27"/>
  <c r="R34" i="27"/>
  <c r="S34" i="27"/>
  <c r="T34" i="27"/>
  <c r="U34" i="27"/>
  <c r="V34" i="27"/>
  <c r="W34" i="27"/>
  <c r="X34" i="27"/>
  <c r="Y34" i="27"/>
  <c r="Z34" i="27"/>
  <c r="AA34" i="27"/>
  <c r="AB34" i="27"/>
  <c r="P35" i="27"/>
  <c r="Q35" i="27"/>
  <c r="R35" i="27"/>
  <c r="S35" i="27"/>
  <c r="T35" i="27"/>
  <c r="U35" i="27"/>
  <c r="V35" i="27"/>
  <c r="W35" i="27"/>
  <c r="X35" i="27"/>
  <c r="Y35" i="27"/>
  <c r="Z35" i="27"/>
  <c r="AA35" i="27"/>
  <c r="AB35" i="27"/>
  <c r="P36" i="27"/>
  <c r="Q36" i="27"/>
  <c r="R36" i="27"/>
  <c r="S36" i="27"/>
  <c r="T36" i="27"/>
  <c r="U36" i="27"/>
  <c r="V36" i="27"/>
  <c r="W36" i="27"/>
  <c r="X36" i="27"/>
  <c r="Y36" i="27"/>
  <c r="Z36" i="27"/>
  <c r="AA36" i="27"/>
  <c r="AB36" i="27"/>
  <c r="P37" i="27"/>
  <c r="Q37" i="27"/>
  <c r="R37" i="27"/>
  <c r="S37" i="27"/>
  <c r="T37" i="27"/>
  <c r="U37" i="27"/>
  <c r="V37" i="27"/>
  <c r="W37" i="27"/>
  <c r="X37" i="27"/>
  <c r="Y37" i="27"/>
  <c r="Z37" i="27"/>
  <c r="AA37" i="27"/>
  <c r="AB37" i="27"/>
  <c r="P38" i="27"/>
  <c r="Q38" i="27"/>
  <c r="R38" i="27"/>
  <c r="S38" i="27"/>
  <c r="T38" i="27"/>
  <c r="U38" i="27"/>
  <c r="V38" i="27"/>
  <c r="W38" i="27"/>
  <c r="X38" i="27"/>
  <c r="Y38" i="27"/>
  <c r="Z38" i="27"/>
  <c r="AA38" i="27"/>
  <c r="AB38" i="27"/>
  <c r="P39" i="27"/>
  <c r="Q39" i="27"/>
  <c r="R39" i="27"/>
  <c r="S39" i="27"/>
  <c r="T39" i="27"/>
  <c r="U39" i="27"/>
  <c r="V39" i="27"/>
  <c r="W39" i="27"/>
  <c r="X39" i="27"/>
  <c r="Y39" i="27"/>
  <c r="Z39" i="27"/>
  <c r="AA39" i="27"/>
  <c r="AB39" i="27"/>
  <c r="P40" i="27"/>
  <c r="Q40" i="27"/>
  <c r="R40" i="27"/>
  <c r="S40" i="27"/>
  <c r="T40" i="27"/>
  <c r="U40" i="27"/>
  <c r="V40" i="27"/>
  <c r="W40" i="27"/>
  <c r="X40" i="27"/>
  <c r="Y40" i="27"/>
  <c r="Z40" i="27"/>
  <c r="AA40" i="27"/>
  <c r="AB40" i="27"/>
  <c r="P41" i="27"/>
  <c r="Q41" i="27"/>
  <c r="R41" i="27"/>
  <c r="S41" i="27"/>
  <c r="T41" i="27"/>
  <c r="U41" i="27"/>
  <c r="V41" i="27"/>
  <c r="W41" i="27"/>
  <c r="X41" i="27"/>
  <c r="Y41" i="27"/>
  <c r="Z41" i="27"/>
  <c r="AA41" i="27"/>
  <c r="AB41" i="27"/>
  <c r="P42" i="27"/>
  <c r="Q42" i="27"/>
  <c r="R42" i="27"/>
  <c r="S42" i="27"/>
  <c r="T42" i="27"/>
  <c r="U42" i="27"/>
  <c r="V42" i="27"/>
  <c r="W42" i="27"/>
  <c r="X42" i="27"/>
  <c r="Y42" i="27"/>
  <c r="Z42" i="27"/>
  <c r="AA42" i="27"/>
  <c r="AB42" i="27"/>
  <c r="P43" i="27"/>
  <c r="Q43" i="27"/>
  <c r="R43" i="27"/>
  <c r="S43" i="27"/>
  <c r="T43" i="27"/>
  <c r="U43" i="27"/>
  <c r="V43" i="27"/>
  <c r="W43" i="27"/>
  <c r="X43" i="27"/>
  <c r="Y43" i="27"/>
  <c r="Z43" i="27"/>
  <c r="AA43" i="27"/>
  <c r="AB43" i="27"/>
  <c r="P44" i="27"/>
  <c r="Q44" i="27"/>
  <c r="R44" i="27"/>
  <c r="S44" i="27"/>
  <c r="T44" i="27"/>
  <c r="U44" i="27"/>
  <c r="V44" i="27"/>
  <c r="W44" i="27"/>
  <c r="X44" i="27"/>
  <c r="Y44" i="27"/>
  <c r="Z44" i="27"/>
  <c r="AA44" i="27"/>
  <c r="AB44" i="27"/>
  <c r="P45" i="27"/>
  <c r="Q45" i="27"/>
  <c r="R45" i="27"/>
  <c r="S45" i="27"/>
  <c r="T45" i="27"/>
  <c r="U45" i="27"/>
  <c r="V45" i="27"/>
  <c r="W45" i="27"/>
  <c r="X45" i="27"/>
  <c r="Y45" i="27"/>
  <c r="Z45" i="27"/>
  <c r="AA45" i="27"/>
  <c r="AB45" i="27"/>
  <c r="P46" i="27"/>
  <c r="Q46" i="27"/>
  <c r="R46" i="27"/>
  <c r="S46" i="27"/>
  <c r="T46" i="27"/>
  <c r="U46" i="27"/>
  <c r="V46" i="27"/>
  <c r="W46" i="27"/>
  <c r="X46" i="27"/>
  <c r="Y46" i="27"/>
  <c r="Z46" i="27"/>
  <c r="AA46" i="27"/>
  <c r="AB46" i="27"/>
  <c r="P47" i="27"/>
  <c r="Q47" i="27"/>
  <c r="R47" i="27"/>
  <c r="S47" i="27"/>
  <c r="T47" i="27"/>
  <c r="U47" i="27"/>
  <c r="V47" i="27"/>
  <c r="W47" i="27"/>
  <c r="X47" i="27"/>
  <c r="Y47" i="27"/>
  <c r="Z47" i="27"/>
  <c r="AA47" i="27"/>
  <c r="AB47" i="27"/>
  <c r="P48" i="27"/>
  <c r="Q48" i="27"/>
  <c r="R48" i="27"/>
  <c r="S48" i="27"/>
  <c r="T48" i="27"/>
  <c r="U48" i="27"/>
  <c r="V48" i="27"/>
  <c r="W48" i="27"/>
  <c r="X48" i="27"/>
  <c r="Y48" i="27"/>
  <c r="Z48" i="27"/>
  <c r="AA48" i="27"/>
  <c r="AB48" i="27"/>
  <c r="P49" i="27"/>
  <c r="Q49" i="27"/>
  <c r="R49" i="27"/>
  <c r="S49" i="27"/>
  <c r="T49" i="27"/>
  <c r="U49" i="27"/>
  <c r="V49" i="27"/>
  <c r="W49" i="27"/>
  <c r="X49" i="27"/>
  <c r="Y49" i="27"/>
  <c r="Z49" i="27"/>
  <c r="AA49" i="27"/>
  <c r="AB49" i="27"/>
  <c r="P50" i="27"/>
  <c r="Q50" i="27"/>
  <c r="R50" i="27"/>
  <c r="S50" i="27"/>
  <c r="T50" i="27"/>
  <c r="U50" i="27"/>
  <c r="V50" i="27"/>
  <c r="W50" i="27"/>
  <c r="X50" i="27"/>
  <c r="Y50" i="27"/>
  <c r="Z50" i="27"/>
  <c r="AA50" i="27"/>
  <c r="AB50" i="27"/>
  <c r="P51" i="27"/>
  <c r="Q51" i="27"/>
  <c r="R51" i="27"/>
  <c r="S51" i="27"/>
  <c r="T51" i="27"/>
  <c r="U51" i="27"/>
  <c r="V51" i="27"/>
  <c r="W51" i="27"/>
  <c r="X51" i="27"/>
  <c r="Y51" i="27"/>
  <c r="Z51" i="27"/>
  <c r="AA51" i="27"/>
  <c r="AB51" i="27"/>
  <c r="P52" i="27"/>
  <c r="Q52" i="27"/>
  <c r="R52" i="27"/>
  <c r="S52" i="27"/>
  <c r="T52" i="27"/>
  <c r="U52" i="27"/>
  <c r="V52" i="27"/>
  <c r="W52" i="27"/>
  <c r="X52" i="27"/>
  <c r="Y52" i="27"/>
  <c r="Z52" i="27"/>
  <c r="AA52" i="27"/>
  <c r="AB52" i="27"/>
  <c r="P53" i="27"/>
  <c r="Q53" i="27"/>
  <c r="R53" i="27"/>
  <c r="S53" i="27"/>
  <c r="T53" i="27"/>
  <c r="U53" i="27"/>
  <c r="V53" i="27"/>
  <c r="W53" i="27"/>
  <c r="X53" i="27"/>
  <c r="Y53" i="27"/>
  <c r="Z53" i="27"/>
  <c r="AA53" i="27"/>
  <c r="AB53" i="27"/>
  <c r="P54" i="27"/>
  <c r="Q54" i="27"/>
  <c r="R54" i="27"/>
  <c r="S54" i="27"/>
  <c r="T54" i="27"/>
  <c r="U54" i="27"/>
  <c r="V54" i="27"/>
  <c r="W54" i="27"/>
  <c r="X54" i="27"/>
  <c r="Y54" i="27"/>
  <c r="Z54" i="27"/>
  <c r="AA54" i="27"/>
  <c r="AB54" i="27"/>
  <c r="P55" i="27"/>
  <c r="Q55" i="27"/>
  <c r="R55" i="27"/>
  <c r="S55" i="27"/>
  <c r="T55" i="27"/>
  <c r="U55" i="27"/>
  <c r="V55" i="27"/>
  <c r="W55" i="27"/>
  <c r="X55" i="27"/>
  <c r="Y55" i="27"/>
  <c r="Z55" i="27"/>
  <c r="AA55" i="27"/>
  <c r="AB55" i="27"/>
  <c r="P56" i="27"/>
  <c r="Q56" i="27"/>
  <c r="R56" i="27"/>
  <c r="S56" i="27"/>
  <c r="T56" i="27"/>
  <c r="U56" i="27"/>
  <c r="V56" i="27"/>
  <c r="W56" i="27"/>
  <c r="X56" i="27"/>
  <c r="Y56" i="27"/>
  <c r="Z56" i="27"/>
  <c r="AA56" i="27"/>
  <c r="AB56" i="27"/>
  <c r="P57" i="27"/>
  <c r="Q57" i="27"/>
  <c r="R57" i="27"/>
  <c r="S57" i="27"/>
  <c r="T57" i="27"/>
  <c r="U57" i="27"/>
  <c r="V57" i="27"/>
  <c r="W57" i="27"/>
  <c r="X57" i="27"/>
  <c r="Y57" i="27"/>
  <c r="Z57" i="27"/>
  <c r="AA57" i="27"/>
  <c r="AB57" i="27"/>
  <c r="P58" i="27"/>
  <c r="Q58" i="27"/>
  <c r="R58" i="27"/>
  <c r="S58" i="27"/>
  <c r="T58" i="27"/>
  <c r="U58" i="27"/>
  <c r="V58" i="27"/>
  <c r="W58" i="27"/>
  <c r="X58" i="27"/>
  <c r="Y58" i="27"/>
  <c r="Z58" i="27"/>
  <c r="AA58" i="27"/>
  <c r="AB58" i="27"/>
  <c r="P59" i="27"/>
  <c r="Q59" i="27"/>
  <c r="R59" i="27"/>
  <c r="S59" i="27"/>
  <c r="T59" i="27"/>
  <c r="U59" i="27"/>
  <c r="V59" i="27"/>
  <c r="W59" i="27"/>
  <c r="X59" i="27"/>
  <c r="Y59" i="27"/>
  <c r="Z59" i="27"/>
  <c r="AA59" i="27"/>
  <c r="AB59" i="27"/>
  <c r="P60" i="27"/>
  <c r="Q60" i="27"/>
  <c r="R60" i="27"/>
  <c r="S60" i="27"/>
  <c r="T60" i="27"/>
  <c r="U60" i="27"/>
  <c r="V60" i="27"/>
  <c r="W60" i="27"/>
  <c r="X60" i="27"/>
  <c r="Y60" i="27"/>
  <c r="Z60" i="27"/>
  <c r="AA60" i="27"/>
  <c r="AB60" i="27"/>
  <c r="P61" i="27"/>
  <c r="Q61" i="27"/>
  <c r="R61" i="27"/>
  <c r="S61" i="27"/>
  <c r="T61" i="27"/>
  <c r="U61" i="27"/>
  <c r="V61" i="27"/>
  <c r="W61" i="27"/>
  <c r="X61" i="27"/>
  <c r="Y61" i="27"/>
  <c r="Z61" i="27"/>
  <c r="AA61" i="27"/>
  <c r="AB61" i="27"/>
  <c r="P62" i="27"/>
  <c r="Q62" i="27"/>
  <c r="R62" i="27"/>
  <c r="S62" i="27"/>
  <c r="T62" i="27"/>
  <c r="U62" i="27"/>
  <c r="V62" i="27"/>
  <c r="W62" i="27"/>
  <c r="X62" i="27"/>
  <c r="Y62" i="27"/>
  <c r="Z62" i="27"/>
  <c r="AA62" i="27"/>
  <c r="AB62" i="27"/>
  <c r="P63" i="27"/>
  <c r="Q63" i="27"/>
  <c r="R63" i="27"/>
  <c r="S63" i="27"/>
  <c r="T63" i="27"/>
  <c r="U63" i="27"/>
  <c r="V63" i="27"/>
  <c r="W63" i="27"/>
  <c r="X63" i="27"/>
  <c r="Y63" i="27"/>
  <c r="Z63" i="27"/>
  <c r="AA63" i="27"/>
  <c r="AB63" i="27"/>
  <c r="P64" i="27"/>
  <c r="Q64" i="27"/>
  <c r="R64" i="27"/>
  <c r="S64" i="27"/>
  <c r="T64" i="27"/>
  <c r="U64" i="27"/>
  <c r="V64" i="27"/>
  <c r="W64" i="27"/>
  <c r="X64" i="27"/>
  <c r="Y64" i="27"/>
  <c r="Z64" i="27"/>
  <c r="AA64" i="27"/>
  <c r="AB64" i="27"/>
  <c r="P65" i="27"/>
  <c r="Q65" i="27"/>
  <c r="R65" i="27"/>
  <c r="S65" i="27"/>
  <c r="T65" i="27"/>
  <c r="U65" i="27"/>
  <c r="V65" i="27"/>
  <c r="W65" i="27"/>
  <c r="X65" i="27"/>
  <c r="Y65" i="27"/>
  <c r="Z65" i="27"/>
  <c r="AA65" i="27"/>
  <c r="AB65" i="27"/>
  <c r="P66" i="27"/>
  <c r="Q66" i="27"/>
  <c r="R66" i="27"/>
  <c r="S66" i="27"/>
  <c r="T66" i="27"/>
  <c r="U66" i="27"/>
  <c r="V66" i="27"/>
  <c r="W66" i="27"/>
  <c r="X66" i="27"/>
  <c r="Y66" i="27"/>
  <c r="Z66" i="27"/>
  <c r="AA66" i="27"/>
  <c r="AB66" i="27"/>
  <c r="P67" i="27"/>
  <c r="Q67" i="27"/>
  <c r="R67" i="27"/>
  <c r="S67" i="27"/>
  <c r="T67" i="27"/>
  <c r="U67" i="27"/>
  <c r="V67" i="27"/>
  <c r="W67" i="27"/>
  <c r="X67" i="27"/>
  <c r="Y67" i="27"/>
  <c r="Z67" i="27"/>
  <c r="AA67" i="27"/>
  <c r="AB67" i="27"/>
  <c r="P68" i="27"/>
  <c r="Q68" i="27"/>
  <c r="R68" i="27"/>
  <c r="S68" i="27"/>
  <c r="T68" i="27"/>
  <c r="U68" i="27"/>
  <c r="V68" i="27"/>
  <c r="W68" i="27"/>
  <c r="X68" i="27"/>
  <c r="Y68" i="27"/>
  <c r="Z68" i="27"/>
  <c r="AA68" i="27"/>
  <c r="AB68" i="27"/>
  <c r="P69" i="27"/>
  <c r="Q69" i="27"/>
  <c r="R69" i="27"/>
  <c r="S69" i="27"/>
  <c r="T69" i="27"/>
  <c r="U69" i="27"/>
  <c r="V69" i="27"/>
  <c r="W69" i="27"/>
  <c r="X69" i="27"/>
  <c r="Y69" i="27"/>
  <c r="Z69" i="27"/>
  <c r="AA69" i="27"/>
  <c r="AB69" i="27"/>
  <c r="P70" i="27"/>
  <c r="Q70" i="27"/>
  <c r="R70" i="27"/>
  <c r="S70" i="27"/>
  <c r="T70" i="27"/>
  <c r="U70" i="27"/>
  <c r="V70" i="27"/>
  <c r="W70" i="27"/>
  <c r="X70" i="27"/>
  <c r="Y70" i="27"/>
  <c r="Z70" i="27"/>
  <c r="AA70" i="27"/>
  <c r="AB70" i="27"/>
  <c r="P71" i="27"/>
  <c r="Q71" i="27"/>
  <c r="R71" i="27"/>
  <c r="S71" i="27"/>
  <c r="T71" i="27"/>
  <c r="U71" i="27"/>
  <c r="V71" i="27"/>
  <c r="W71" i="27"/>
  <c r="X71" i="27"/>
  <c r="Y71" i="27"/>
  <c r="Z71" i="27"/>
  <c r="AA71" i="27"/>
  <c r="AB71" i="27"/>
  <c r="P72" i="27"/>
  <c r="Q72" i="27"/>
  <c r="R72" i="27"/>
  <c r="S72" i="27"/>
  <c r="T72" i="27"/>
  <c r="U72" i="27"/>
  <c r="V72" i="27"/>
  <c r="W72" i="27"/>
  <c r="X72" i="27"/>
  <c r="Y72" i="27"/>
  <c r="Z72" i="27"/>
  <c r="AA72" i="27"/>
  <c r="AB72" i="27"/>
  <c r="P73" i="27"/>
  <c r="Q73" i="27"/>
  <c r="R73" i="27"/>
  <c r="S73" i="27"/>
  <c r="T73" i="27"/>
  <c r="U73" i="27"/>
  <c r="V73" i="27"/>
  <c r="W73" i="27"/>
  <c r="X73" i="27"/>
  <c r="Y73" i="27"/>
  <c r="Z73" i="27"/>
  <c r="AA73" i="27"/>
  <c r="AB73" i="27"/>
  <c r="P74" i="27"/>
  <c r="Q74" i="27"/>
  <c r="R74" i="27"/>
  <c r="S74" i="27"/>
  <c r="T74" i="27"/>
  <c r="U74" i="27"/>
  <c r="V74" i="27"/>
  <c r="W74" i="27"/>
  <c r="X74" i="27"/>
  <c r="Y74" i="27"/>
  <c r="Z74" i="27"/>
  <c r="AA74" i="27"/>
  <c r="AB74" i="27"/>
  <c r="P75" i="27"/>
  <c r="Q75" i="27"/>
  <c r="R75" i="27"/>
  <c r="S75" i="27"/>
  <c r="T75" i="27"/>
  <c r="U75" i="27"/>
  <c r="V75" i="27"/>
  <c r="W75" i="27"/>
  <c r="X75" i="27"/>
  <c r="Y75" i="27"/>
  <c r="Z75" i="27"/>
  <c r="AA75" i="27"/>
  <c r="AB75" i="27"/>
  <c r="P76" i="27"/>
  <c r="Q76" i="27"/>
  <c r="R76" i="27"/>
  <c r="S76" i="27"/>
  <c r="T76" i="27"/>
  <c r="U76" i="27"/>
  <c r="V76" i="27"/>
  <c r="W76" i="27"/>
  <c r="X76" i="27"/>
  <c r="Y76" i="27"/>
  <c r="Z76" i="27"/>
  <c r="AA76" i="27"/>
  <c r="AB76" i="27"/>
  <c r="P77" i="27"/>
  <c r="Q77" i="27"/>
  <c r="R77" i="27"/>
  <c r="S77" i="27"/>
  <c r="T77" i="27"/>
  <c r="U77" i="27"/>
  <c r="V77" i="27"/>
  <c r="W77" i="27"/>
  <c r="X77" i="27"/>
  <c r="Y77" i="27"/>
  <c r="Z77" i="27"/>
  <c r="AA77" i="27"/>
  <c r="AB77" i="27"/>
  <c r="P78" i="27"/>
  <c r="Q78" i="27"/>
  <c r="R78" i="27"/>
  <c r="S78" i="27"/>
  <c r="T78" i="27"/>
  <c r="U78" i="27"/>
  <c r="V78" i="27"/>
  <c r="W78" i="27"/>
  <c r="X78" i="27"/>
  <c r="Y78" i="27"/>
  <c r="Z78" i="27"/>
  <c r="AA78" i="27"/>
  <c r="AB78" i="27"/>
  <c r="P79" i="27"/>
  <c r="Q79" i="27"/>
  <c r="R79" i="27"/>
  <c r="S79" i="27"/>
  <c r="T79" i="27"/>
  <c r="U79" i="27"/>
  <c r="V79" i="27"/>
  <c r="W79" i="27"/>
  <c r="X79" i="27"/>
  <c r="Y79" i="27"/>
  <c r="Z79" i="27"/>
  <c r="AA79" i="27"/>
  <c r="AB79" i="27"/>
  <c r="P80" i="27"/>
  <c r="Q80" i="27"/>
  <c r="R80" i="27"/>
  <c r="S80" i="27"/>
  <c r="T80" i="27"/>
  <c r="U80" i="27"/>
  <c r="V80" i="27"/>
  <c r="W80" i="27"/>
  <c r="X80" i="27"/>
  <c r="Y80" i="27"/>
  <c r="Z80" i="27"/>
  <c r="AA80" i="27"/>
  <c r="AB80" i="27"/>
  <c r="P81" i="27"/>
  <c r="Q81" i="27"/>
  <c r="R81" i="27"/>
  <c r="S81" i="27"/>
  <c r="T81" i="27"/>
  <c r="U81" i="27"/>
  <c r="V81" i="27"/>
  <c r="W81" i="27"/>
  <c r="X81" i="27"/>
  <c r="Y81" i="27"/>
  <c r="Z81" i="27"/>
  <c r="AA81" i="27"/>
  <c r="AB81" i="27"/>
  <c r="P82" i="27"/>
  <c r="Q82" i="27"/>
  <c r="R82" i="27"/>
  <c r="S82" i="27"/>
  <c r="T82" i="27"/>
  <c r="U82" i="27"/>
  <c r="V82" i="27"/>
  <c r="W82" i="27"/>
  <c r="X82" i="27"/>
  <c r="Y82" i="27"/>
  <c r="Z82" i="27"/>
  <c r="AA82" i="27"/>
  <c r="AB82" i="27"/>
  <c r="P83" i="27"/>
  <c r="Q83" i="27"/>
  <c r="R83" i="27"/>
  <c r="S83" i="27"/>
  <c r="T83" i="27"/>
  <c r="U83" i="27"/>
  <c r="V83" i="27"/>
  <c r="W83" i="27"/>
  <c r="X83" i="27"/>
  <c r="Y83" i="27"/>
  <c r="Z83" i="27"/>
  <c r="AA83" i="27"/>
  <c r="AB83" i="27"/>
  <c r="P84" i="27"/>
  <c r="Q84" i="27"/>
  <c r="R84" i="27"/>
  <c r="S84" i="27"/>
  <c r="T84" i="27"/>
  <c r="U84" i="27"/>
  <c r="V84" i="27"/>
  <c r="W84" i="27"/>
  <c r="X84" i="27"/>
  <c r="Y84" i="27"/>
  <c r="Z84" i="27"/>
  <c r="AA84" i="27"/>
  <c r="AB84" i="27"/>
  <c r="P85" i="27"/>
  <c r="Q85" i="27"/>
  <c r="R85" i="27"/>
  <c r="S85" i="27"/>
  <c r="T85" i="27"/>
  <c r="U85" i="27"/>
  <c r="V85" i="27"/>
  <c r="W85" i="27"/>
  <c r="X85" i="27"/>
  <c r="Y85" i="27"/>
  <c r="Z85" i="27"/>
  <c r="AA85" i="27"/>
  <c r="AB85" i="27"/>
  <c r="P86" i="27"/>
  <c r="Q86" i="27"/>
  <c r="R86" i="27"/>
  <c r="S86" i="27"/>
  <c r="T86" i="27"/>
  <c r="U86" i="27"/>
  <c r="V86" i="27"/>
  <c r="W86" i="27"/>
  <c r="X86" i="27"/>
  <c r="Y86" i="27"/>
  <c r="Z86" i="27"/>
  <c r="AA86" i="27"/>
  <c r="AB86" i="27"/>
  <c r="P87" i="27"/>
  <c r="Q87" i="27"/>
  <c r="R87" i="27"/>
  <c r="S87" i="27"/>
  <c r="T87" i="27"/>
  <c r="U87" i="27"/>
  <c r="V87" i="27"/>
  <c r="W87" i="27"/>
  <c r="X87" i="27"/>
  <c r="Y87" i="27"/>
  <c r="Z87" i="27"/>
  <c r="AA87" i="27"/>
  <c r="AB87" i="27"/>
  <c r="P88" i="27"/>
  <c r="Q88" i="27"/>
  <c r="R88" i="27"/>
  <c r="S88" i="27"/>
  <c r="T88" i="27"/>
  <c r="U88" i="27"/>
  <c r="V88" i="27"/>
  <c r="W88" i="27"/>
  <c r="X88" i="27"/>
  <c r="Y88" i="27"/>
  <c r="Z88" i="27"/>
  <c r="AA88" i="27"/>
  <c r="AB88" i="27"/>
  <c r="P89" i="27"/>
  <c r="Q89" i="27"/>
  <c r="R89" i="27"/>
  <c r="S89" i="27"/>
  <c r="T89" i="27"/>
  <c r="U89" i="27"/>
  <c r="V89" i="27"/>
  <c r="W89" i="27"/>
  <c r="X89" i="27"/>
  <c r="Y89" i="27"/>
  <c r="Z89" i="27"/>
  <c r="AA89" i="27"/>
  <c r="AB89" i="27"/>
  <c r="P90" i="27"/>
  <c r="Q90" i="27"/>
  <c r="R90" i="27"/>
  <c r="S90" i="27"/>
  <c r="T90" i="27"/>
  <c r="U90" i="27"/>
  <c r="V90" i="27"/>
  <c r="W90" i="27"/>
  <c r="X90" i="27"/>
  <c r="Y90" i="27"/>
  <c r="Z90" i="27"/>
  <c r="AA90" i="27"/>
  <c r="AB90" i="27"/>
  <c r="P91" i="27"/>
  <c r="Q91" i="27"/>
  <c r="R91" i="27"/>
  <c r="S91" i="27"/>
  <c r="T91" i="27"/>
  <c r="U91" i="27"/>
  <c r="V91" i="27"/>
  <c r="W91" i="27"/>
  <c r="X91" i="27"/>
  <c r="Y91" i="27"/>
  <c r="Z91" i="27"/>
  <c r="AA91" i="27"/>
  <c r="AB91" i="27"/>
  <c r="P92" i="27"/>
  <c r="Q92" i="27"/>
  <c r="R92" i="27"/>
  <c r="S92" i="27"/>
  <c r="T92" i="27"/>
  <c r="U92" i="27"/>
  <c r="V92" i="27"/>
  <c r="W92" i="27"/>
  <c r="X92" i="27"/>
  <c r="Y92" i="27"/>
  <c r="Z92" i="27"/>
  <c r="AA92" i="27"/>
  <c r="AB92" i="27"/>
  <c r="P93" i="27"/>
  <c r="Q93" i="27"/>
  <c r="R93" i="27"/>
  <c r="S93" i="27"/>
  <c r="T93" i="27"/>
  <c r="U93" i="27"/>
  <c r="V93" i="27"/>
  <c r="W93" i="27"/>
  <c r="X93" i="27"/>
  <c r="Y93" i="27"/>
  <c r="Z93" i="27"/>
  <c r="AA93" i="27"/>
  <c r="AB93" i="27"/>
  <c r="P94" i="27"/>
  <c r="Q94" i="27"/>
  <c r="R94" i="27"/>
  <c r="S94" i="27"/>
  <c r="T94" i="27"/>
  <c r="U94" i="27"/>
  <c r="V94" i="27"/>
  <c r="W94" i="27"/>
  <c r="X94" i="27"/>
  <c r="Y94" i="27"/>
  <c r="Z94" i="27"/>
  <c r="AA94" i="27"/>
  <c r="AB94" i="27"/>
  <c r="P95" i="27"/>
  <c r="Q95" i="27"/>
  <c r="R95" i="27"/>
  <c r="S95" i="27"/>
  <c r="T95" i="27"/>
  <c r="U95" i="27"/>
  <c r="V95" i="27"/>
  <c r="W95" i="27"/>
  <c r="X95" i="27"/>
  <c r="Y95" i="27"/>
  <c r="Z95" i="27"/>
  <c r="AA95" i="27"/>
  <c r="AB95" i="27"/>
  <c r="P96" i="27"/>
  <c r="Q96" i="27"/>
  <c r="R96" i="27"/>
  <c r="S96" i="27"/>
  <c r="T96" i="27"/>
  <c r="U96" i="27"/>
  <c r="V96" i="27"/>
  <c r="W96" i="27"/>
  <c r="X96" i="27"/>
  <c r="Y96" i="27"/>
  <c r="Z96" i="27"/>
  <c r="AA96" i="27"/>
  <c r="AB96" i="27"/>
  <c r="P97" i="27"/>
  <c r="Q97" i="27"/>
  <c r="R97" i="27"/>
  <c r="S97" i="27"/>
  <c r="T97" i="27"/>
  <c r="U97" i="27"/>
  <c r="V97" i="27"/>
  <c r="W97" i="27"/>
  <c r="X97" i="27"/>
  <c r="Y97" i="27"/>
  <c r="Z97" i="27"/>
  <c r="AA97" i="27"/>
  <c r="AB97" i="27"/>
  <c r="P98" i="27"/>
  <c r="Q98" i="27"/>
  <c r="R98" i="27"/>
  <c r="S98" i="27"/>
  <c r="T98" i="27"/>
  <c r="U98" i="27"/>
  <c r="V98" i="27"/>
  <c r="W98" i="27"/>
  <c r="X98" i="27"/>
  <c r="Y98" i="27"/>
  <c r="Z98" i="27"/>
  <c r="AA98" i="27"/>
  <c r="AB98" i="27"/>
  <c r="P99" i="27"/>
  <c r="Q99" i="27"/>
  <c r="R99" i="27"/>
  <c r="S99" i="27"/>
  <c r="T99" i="27"/>
  <c r="U99" i="27"/>
  <c r="V99" i="27"/>
  <c r="W99" i="27"/>
  <c r="X99" i="27"/>
  <c r="Y99" i="27"/>
  <c r="Z99" i="27"/>
  <c r="AA99" i="27"/>
  <c r="AB99" i="27"/>
  <c r="P100" i="27"/>
  <c r="Q100" i="27"/>
  <c r="R100" i="27"/>
  <c r="S100" i="27"/>
  <c r="T100" i="27"/>
  <c r="U100" i="27"/>
  <c r="V100" i="27"/>
  <c r="W100" i="27"/>
  <c r="X100" i="27"/>
  <c r="Y100" i="27"/>
  <c r="Z100" i="27"/>
  <c r="AA100" i="27"/>
  <c r="AB100" i="27"/>
  <c r="P101" i="27"/>
  <c r="Q101" i="27"/>
  <c r="R101" i="27"/>
  <c r="S101" i="27"/>
  <c r="T101" i="27"/>
  <c r="U101" i="27"/>
  <c r="V101" i="27"/>
  <c r="W101" i="27"/>
  <c r="X101" i="27"/>
  <c r="Y101" i="27"/>
  <c r="Z101" i="27"/>
  <c r="AA101" i="27"/>
  <c r="AB101" i="27"/>
  <c r="P102" i="27"/>
  <c r="Q102" i="27"/>
  <c r="R102" i="27"/>
  <c r="S102" i="27"/>
  <c r="T102" i="27"/>
  <c r="U102" i="27"/>
  <c r="V102" i="27"/>
  <c r="W102" i="27"/>
  <c r="X102" i="27"/>
  <c r="Y102" i="27"/>
  <c r="Z102" i="27"/>
  <c r="AA102" i="27"/>
  <c r="AB102" i="27"/>
  <c r="P103" i="27"/>
  <c r="Q103" i="27"/>
  <c r="R103" i="27"/>
  <c r="S103" i="27"/>
  <c r="T103" i="27"/>
  <c r="U103" i="27"/>
  <c r="V103" i="27"/>
  <c r="W103" i="27"/>
  <c r="X103" i="27"/>
  <c r="Y103" i="27"/>
  <c r="Z103" i="27"/>
  <c r="AA103" i="27"/>
  <c r="AB103" i="27"/>
  <c r="P104" i="27"/>
  <c r="Q104" i="27"/>
  <c r="R104" i="27"/>
  <c r="S104" i="27"/>
  <c r="T104" i="27"/>
  <c r="U104" i="27"/>
  <c r="V104" i="27"/>
  <c r="W104" i="27"/>
  <c r="X104" i="27"/>
  <c r="Y104" i="27"/>
  <c r="Z104" i="27"/>
  <c r="AA104" i="27"/>
  <c r="AB104" i="27"/>
  <c r="P105" i="27"/>
  <c r="Q105" i="27"/>
  <c r="R105" i="27"/>
  <c r="S105" i="27"/>
  <c r="T105" i="27"/>
  <c r="U105" i="27"/>
  <c r="V105" i="27"/>
  <c r="W105" i="27"/>
  <c r="X105" i="27"/>
  <c r="Y105" i="27"/>
  <c r="Z105" i="27"/>
  <c r="AA105" i="27"/>
  <c r="AB105" i="27"/>
  <c r="P106" i="27"/>
  <c r="Q106" i="27"/>
  <c r="R106" i="27"/>
  <c r="S106" i="27"/>
  <c r="T106" i="27"/>
  <c r="U106" i="27"/>
  <c r="V106" i="27"/>
  <c r="W106" i="27"/>
  <c r="X106" i="27"/>
  <c r="Y106" i="27"/>
  <c r="Z106" i="27"/>
  <c r="AA106" i="27"/>
  <c r="AB106" i="27"/>
  <c r="P107" i="27"/>
  <c r="Q107" i="27"/>
  <c r="R107" i="27"/>
  <c r="S107" i="27"/>
  <c r="T107" i="27"/>
  <c r="U107" i="27"/>
  <c r="V107" i="27"/>
  <c r="W107" i="27"/>
  <c r="X107" i="27"/>
  <c r="Y107" i="27"/>
  <c r="Z107" i="27"/>
  <c r="AA107" i="27"/>
  <c r="AB107" i="27"/>
  <c r="P108" i="27"/>
  <c r="Q108" i="27"/>
  <c r="R108" i="27"/>
  <c r="S108" i="27"/>
  <c r="T108" i="27"/>
  <c r="U108" i="27"/>
  <c r="V108" i="27"/>
  <c r="W108" i="27"/>
  <c r="X108" i="27"/>
  <c r="Y108" i="27"/>
  <c r="Z108" i="27"/>
  <c r="AA108" i="27"/>
  <c r="AB108" i="27"/>
  <c r="P109" i="27"/>
  <c r="Q109" i="27"/>
  <c r="R109" i="27"/>
  <c r="S109" i="27"/>
  <c r="T109" i="27"/>
  <c r="U109" i="27"/>
  <c r="V109" i="27"/>
  <c r="W109" i="27"/>
  <c r="X109" i="27"/>
  <c r="Y109" i="27"/>
  <c r="Z109" i="27"/>
  <c r="AA109" i="27"/>
  <c r="AB109" i="27"/>
  <c r="P110" i="27"/>
  <c r="Q110" i="27"/>
  <c r="R110" i="27"/>
  <c r="S110" i="27"/>
  <c r="T110" i="27"/>
  <c r="U110" i="27"/>
  <c r="V110" i="27"/>
  <c r="W110" i="27"/>
  <c r="X110" i="27"/>
  <c r="Y110" i="27"/>
  <c r="Z110" i="27"/>
  <c r="AA110" i="27"/>
  <c r="AB110" i="27"/>
  <c r="P111" i="27"/>
  <c r="Q111" i="27"/>
  <c r="R111" i="27"/>
  <c r="S111" i="27"/>
  <c r="T111" i="27"/>
  <c r="U111" i="27"/>
  <c r="V111" i="27"/>
  <c r="W111" i="27"/>
  <c r="X111" i="27"/>
  <c r="Y111" i="27"/>
  <c r="Z111" i="27"/>
  <c r="AA111" i="27"/>
  <c r="AB111" i="27"/>
  <c r="P112" i="27"/>
  <c r="Q112" i="27"/>
  <c r="R112" i="27"/>
  <c r="S112" i="27"/>
  <c r="T112" i="27"/>
  <c r="U112" i="27"/>
  <c r="V112" i="27"/>
  <c r="W112" i="27"/>
  <c r="X112" i="27"/>
  <c r="Y112" i="27"/>
  <c r="Z112" i="27"/>
  <c r="AA112" i="27"/>
  <c r="AB112" i="27"/>
  <c r="P113" i="27"/>
  <c r="Q113" i="27"/>
  <c r="R113" i="27"/>
  <c r="S113" i="27"/>
  <c r="T113" i="27"/>
  <c r="U113" i="27"/>
  <c r="V113" i="27"/>
  <c r="W113" i="27"/>
  <c r="X113" i="27"/>
  <c r="Y113" i="27"/>
  <c r="Z113" i="27"/>
  <c r="AA113" i="27"/>
  <c r="AB113" i="27"/>
  <c r="P114" i="27"/>
  <c r="Q114" i="27"/>
  <c r="R114" i="27"/>
  <c r="S114" i="27"/>
  <c r="T114" i="27"/>
  <c r="U114" i="27"/>
  <c r="V114" i="27"/>
  <c r="W114" i="27"/>
  <c r="X114" i="27"/>
  <c r="Y114" i="27"/>
  <c r="Z114" i="27"/>
  <c r="AA114" i="27"/>
  <c r="AB114" i="27"/>
  <c r="P115" i="27"/>
  <c r="Q115" i="27"/>
  <c r="R115" i="27"/>
  <c r="S115" i="27"/>
  <c r="T115" i="27"/>
  <c r="U115" i="27"/>
  <c r="V115" i="27"/>
  <c r="W115" i="27"/>
  <c r="X115" i="27"/>
  <c r="Y115" i="27"/>
  <c r="Z115" i="27"/>
  <c r="AA115" i="27"/>
  <c r="AB115" i="27"/>
  <c r="P116" i="27"/>
  <c r="Q116" i="27"/>
  <c r="R116" i="27"/>
  <c r="S116" i="27"/>
  <c r="T116" i="27"/>
  <c r="U116" i="27"/>
  <c r="V116" i="27"/>
  <c r="W116" i="27"/>
  <c r="X116" i="27"/>
  <c r="Y116" i="27"/>
  <c r="Z116" i="27"/>
  <c r="AA116" i="27"/>
  <c r="AB116" i="27"/>
  <c r="P117" i="27"/>
  <c r="Q117" i="27"/>
  <c r="R117" i="27"/>
  <c r="S117" i="27"/>
  <c r="T117" i="27"/>
  <c r="U117" i="27"/>
  <c r="V117" i="27"/>
  <c r="W117" i="27"/>
  <c r="X117" i="27"/>
  <c r="Y117" i="27"/>
  <c r="Z117" i="27"/>
  <c r="AA117" i="27"/>
  <c r="AB117" i="27"/>
  <c r="P118" i="27"/>
  <c r="Q118" i="27"/>
  <c r="R118" i="27"/>
  <c r="S118" i="27"/>
  <c r="T118" i="27"/>
  <c r="U118" i="27"/>
  <c r="V118" i="27"/>
  <c r="W118" i="27"/>
  <c r="X118" i="27"/>
  <c r="Y118" i="27"/>
  <c r="Z118" i="27"/>
  <c r="AA118" i="27"/>
  <c r="AB118" i="27"/>
  <c r="P119" i="27"/>
  <c r="Q119" i="27"/>
  <c r="R119" i="27"/>
  <c r="S119" i="27"/>
  <c r="T119" i="27"/>
  <c r="U119" i="27"/>
  <c r="V119" i="27"/>
  <c r="W119" i="27"/>
  <c r="X119" i="27"/>
  <c r="Y119" i="27"/>
  <c r="Z119" i="27"/>
  <c r="AA119" i="27"/>
  <c r="AB119" i="27"/>
  <c r="P120" i="27"/>
  <c r="Q120" i="27"/>
  <c r="R120" i="27"/>
  <c r="S120" i="27"/>
  <c r="T120" i="27"/>
  <c r="U120" i="27"/>
  <c r="V120" i="27"/>
  <c r="W120" i="27"/>
  <c r="X120" i="27"/>
  <c r="Y120" i="27"/>
  <c r="Z120" i="27"/>
  <c r="AA120" i="27"/>
  <c r="AB120" i="27"/>
  <c r="P121" i="27"/>
  <c r="Q121" i="27"/>
  <c r="R121" i="27"/>
  <c r="S121" i="27"/>
  <c r="T121" i="27"/>
  <c r="U121" i="27"/>
  <c r="V121" i="27"/>
  <c r="W121" i="27"/>
  <c r="X121" i="27"/>
  <c r="Y121" i="27"/>
  <c r="Z121" i="27"/>
  <c r="AA121" i="27"/>
  <c r="AB121" i="27"/>
  <c r="P122" i="27"/>
  <c r="Q122" i="27"/>
  <c r="R122" i="27"/>
  <c r="S122" i="27"/>
  <c r="T122" i="27"/>
  <c r="U122" i="27"/>
  <c r="V122" i="27"/>
  <c r="W122" i="27"/>
  <c r="X122" i="27"/>
  <c r="Y122" i="27"/>
  <c r="Z122" i="27"/>
  <c r="AA122" i="27"/>
  <c r="AB122" i="27"/>
  <c r="P123" i="27"/>
  <c r="Q123" i="27"/>
  <c r="R123" i="27"/>
  <c r="S123" i="27"/>
  <c r="T123" i="27"/>
  <c r="U123" i="27"/>
  <c r="V123" i="27"/>
  <c r="W123" i="27"/>
  <c r="X123" i="27"/>
  <c r="Y123" i="27"/>
  <c r="Z123" i="27"/>
  <c r="AA123" i="27"/>
  <c r="AB123" i="27"/>
  <c r="P124" i="27"/>
  <c r="Q124" i="27"/>
  <c r="R124" i="27"/>
  <c r="S124" i="27"/>
  <c r="T124" i="27"/>
  <c r="U124" i="27"/>
  <c r="V124" i="27"/>
  <c r="W124" i="27"/>
  <c r="X124" i="27"/>
  <c r="Y124" i="27"/>
  <c r="Z124" i="27"/>
  <c r="AA124" i="27"/>
  <c r="AB124" i="27"/>
  <c r="P125" i="27"/>
  <c r="Q125" i="27"/>
  <c r="R125" i="27"/>
  <c r="S125" i="27"/>
  <c r="T125" i="27"/>
  <c r="U125" i="27"/>
  <c r="V125" i="27"/>
  <c r="W125" i="27"/>
  <c r="X125" i="27"/>
  <c r="Y125" i="27"/>
  <c r="Z125" i="27"/>
  <c r="AA125" i="27"/>
  <c r="AB125" i="27"/>
  <c r="P126" i="27"/>
  <c r="Q126" i="27"/>
  <c r="R126" i="27"/>
  <c r="S126" i="27"/>
  <c r="T126" i="27"/>
  <c r="U126" i="27"/>
  <c r="V126" i="27"/>
  <c r="W126" i="27"/>
  <c r="X126" i="27"/>
  <c r="Y126" i="27"/>
  <c r="Z126" i="27"/>
  <c r="AA126" i="27"/>
  <c r="AB126" i="27"/>
  <c r="P127" i="27"/>
  <c r="Q127" i="27"/>
  <c r="R127" i="27"/>
  <c r="S127" i="27"/>
  <c r="T127" i="27"/>
  <c r="U127" i="27"/>
  <c r="V127" i="27"/>
  <c r="W127" i="27"/>
  <c r="X127" i="27"/>
  <c r="Y127" i="27"/>
  <c r="Z127" i="27"/>
  <c r="AA127" i="27"/>
  <c r="AB127" i="27"/>
  <c r="P128" i="27"/>
  <c r="Q128" i="27"/>
  <c r="R128" i="27"/>
  <c r="S128" i="27"/>
  <c r="T128" i="27"/>
  <c r="U128" i="27"/>
  <c r="V128" i="27"/>
  <c r="W128" i="27"/>
  <c r="X128" i="27"/>
  <c r="Y128" i="27"/>
  <c r="Z128" i="27"/>
  <c r="AA128" i="27"/>
  <c r="AB128" i="27"/>
  <c r="P129" i="27"/>
  <c r="Q129" i="27"/>
  <c r="R129" i="27"/>
  <c r="S129" i="27"/>
  <c r="T129" i="27"/>
  <c r="U129" i="27"/>
  <c r="V129" i="27"/>
  <c r="W129" i="27"/>
  <c r="X129" i="27"/>
  <c r="Y129" i="27"/>
  <c r="Z129" i="27"/>
  <c r="AA129" i="27"/>
  <c r="AB129" i="27"/>
  <c r="P130" i="27"/>
  <c r="Q130" i="27"/>
  <c r="R130" i="27"/>
  <c r="S130" i="27"/>
  <c r="T130" i="27"/>
  <c r="U130" i="27"/>
  <c r="V130" i="27"/>
  <c r="W130" i="27"/>
  <c r="X130" i="27"/>
  <c r="Y130" i="27"/>
  <c r="Z130" i="27"/>
  <c r="AA130" i="27"/>
  <c r="AB130" i="27"/>
  <c r="P131" i="27"/>
  <c r="Q131" i="27"/>
  <c r="R131" i="27"/>
  <c r="S131" i="27"/>
  <c r="T131" i="27"/>
  <c r="U131" i="27"/>
  <c r="V131" i="27"/>
  <c r="W131" i="27"/>
  <c r="X131" i="27"/>
  <c r="Y131" i="27"/>
  <c r="Z131" i="27"/>
  <c r="AA131" i="27"/>
  <c r="AB131" i="27"/>
  <c r="P132" i="27"/>
  <c r="Q132" i="27"/>
  <c r="R132" i="27"/>
  <c r="S132" i="27"/>
  <c r="T132" i="27"/>
  <c r="U132" i="27"/>
  <c r="V132" i="27"/>
  <c r="W132" i="27"/>
  <c r="X132" i="27"/>
  <c r="Y132" i="27"/>
  <c r="Z132" i="27"/>
  <c r="AA132" i="27"/>
  <c r="AB132" i="27"/>
  <c r="P133" i="27"/>
  <c r="Q133" i="27"/>
  <c r="R133" i="27"/>
  <c r="S133" i="27"/>
  <c r="T133" i="27"/>
  <c r="U133" i="27"/>
  <c r="V133" i="27"/>
  <c r="W133" i="27"/>
  <c r="X133" i="27"/>
  <c r="Y133" i="27"/>
  <c r="Z133" i="27"/>
  <c r="AA133" i="27"/>
  <c r="AB133" i="27"/>
  <c r="P134" i="27"/>
  <c r="Q134" i="27"/>
  <c r="R134" i="27"/>
  <c r="S134" i="27"/>
  <c r="T134" i="27"/>
  <c r="U134" i="27"/>
  <c r="V134" i="27"/>
  <c r="W134" i="27"/>
  <c r="X134" i="27"/>
  <c r="Y134" i="27"/>
  <c r="Z134" i="27"/>
  <c r="AA134" i="27"/>
  <c r="AB134" i="27"/>
  <c r="P135" i="27"/>
  <c r="Q135" i="27"/>
  <c r="R135" i="27"/>
  <c r="S135" i="27"/>
  <c r="T135" i="27"/>
  <c r="U135" i="27"/>
  <c r="V135" i="27"/>
  <c r="W135" i="27"/>
  <c r="X135" i="27"/>
  <c r="Y135" i="27"/>
  <c r="Z135" i="27"/>
  <c r="AA135" i="27"/>
  <c r="AB135" i="27"/>
  <c r="P136" i="27"/>
  <c r="Q136" i="27"/>
  <c r="R136" i="27"/>
  <c r="S136" i="27"/>
  <c r="T136" i="27"/>
  <c r="U136" i="27"/>
  <c r="V136" i="27"/>
  <c r="W136" i="27"/>
  <c r="X136" i="27"/>
  <c r="Y136" i="27"/>
  <c r="Z136" i="27"/>
  <c r="AA136" i="27"/>
  <c r="AB136" i="27"/>
  <c r="P137" i="27"/>
  <c r="Q137" i="27"/>
  <c r="R137" i="27"/>
  <c r="S137" i="27"/>
  <c r="T137" i="27"/>
  <c r="U137" i="27"/>
  <c r="V137" i="27"/>
  <c r="W137" i="27"/>
  <c r="X137" i="27"/>
  <c r="Y137" i="27"/>
  <c r="Z137" i="27"/>
  <c r="AA137" i="27"/>
  <c r="AB137" i="27"/>
  <c r="P138" i="27"/>
  <c r="Q138" i="27"/>
  <c r="R138" i="27"/>
  <c r="S138" i="27"/>
  <c r="T138" i="27"/>
  <c r="U138" i="27"/>
  <c r="V138" i="27"/>
  <c r="W138" i="27"/>
  <c r="X138" i="27"/>
  <c r="Y138" i="27"/>
  <c r="Z138" i="27"/>
  <c r="AA138" i="27"/>
  <c r="AB138" i="27"/>
  <c r="P139" i="27"/>
  <c r="Q139" i="27"/>
  <c r="R139" i="27"/>
  <c r="S139" i="27"/>
  <c r="T139" i="27"/>
  <c r="U139" i="27"/>
  <c r="V139" i="27"/>
  <c r="W139" i="27"/>
  <c r="X139" i="27"/>
  <c r="Y139" i="27"/>
  <c r="Z139" i="27"/>
  <c r="AA139" i="27"/>
  <c r="AB139" i="27"/>
  <c r="P140" i="27"/>
  <c r="Q140" i="27"/>
  <c r="R140" i="27"/>
  <c r="S140" i="27"/>
  <c r="T140" i="27"/>
  <c r="U140" i="27"/>
  <c r="V140" i="27"/>
  <c r="W140" i="27"/>
  <c r="X140" i="27"/>
  <c r="Y140" i="27"/>
  <c r="Z140" i="27"/>
  <c r="AA140" i="27"/>
  <c r="AB140" i="27"/>
  <c r="P141" i="27"/>
  <c r="Q141" i="27"/>
  <c r="R141" i="27"/>
  <c r="S141" i="27"/>
  <c r="T141" i="27"/>
  <c r="U141" i="27"/>
  <c r="V141" i="27"/>
  <c r="W141" i="27"/>
  <c r="X141" i="27"/>
  <c r="Y141" i="27"/>
  <c r="Z141" i="27"/>
  <c r="AA141" i="27"/>
  <c r="AB141" i="27"/>
  <c r="P142" i="27"/>
  <c r="Q142" i="27"/>
  <c r="R142" i="27"/>
  <c r="S142" i="27"/>
  <c r="T142" i="27"/>
  <c r="U142" i="27"/>
  <c r="V142" i="27"/>
  <c r="W142" i="27"/>
  <c r="X142" i="27"/>
  <c r="Y142" i="27"/>
  <c r="Z142" i="27"/>
  <c r="AA142" i="27"/>
  <c r="AB142" i="27"/>
  <c r="P143" i="27"/>
  <c r="Q143" i="27"/>
  <c r="R143" i="27"/>
  <c r="S143" i="27"/>
  <c r="T143" i="27"/>
  <c r="U143" i="27"/>
  <c r="V143" i="27"/>
  <c r="W143" i="27"/>
  <c r="X143" i="27"/>
  <c r="Y143" i="27"/>
  <c r="Z143" i="27"/>
  <c r="AA143" i="27"/>
  <c r="AB143" i="27"/>
  <c r="P144" i="27"/>
  <c r="Q144" i="27"/>
  <c r="R144" i="27"/>
  <c r="S144" i="27"/>
  <c r="T144" i="27"/>
  <c r="U144" i="27"/>
  <c r="V144" i="27"/>
  <c r="W144" i="27"/>
  <c r="X144" i="27"/>
  <c r="Y144" i="27"/>
  <c r="Z144" i="27"/>
  <c r="AA144" i="27"/>
  <c r="AB144" i="27"/>
  <c r="P145" i="27"/>
  <c r="Q145" i="27"/>
  <c r="R145" i="27"/>
  <c r="S145" i="27"/>
  <c r="T145" i="27"/>
  <c r="U145" i="27"/>
  <c r="V145" i="27"/>
  <c r="W145" i="27"/>
  <c r="X145" i="27"/>
  <c r="Y145" i="27"/>
  <c r="Z145" i="27"/>
  <c r="AA145" i="27"/>
  <c r="AB145" i="27"/>
  <c r="P146" i="27"/>
  <c r="Q146" i="27"/>
  <c r="R146" i="27"/>
  <c r="S146" i="27"/>
  <c r="T146" i="27"/>
  <c r="U146" i="27"/>
  <c r="V146" i="27"/>
  <c r="W146" i="27"/>
  <c r="X146" i="27"/>
  <c r="Y146" i="27"/>
  <c r="Z146" i="27"/>
  <c r="AA146" i="27"/>
  <c r="AB146" i="27"/>
  <c r="P147" i="27"/>
  <c r="Q147" i="27"/>
  <c r="R147" i="27"/>
  <c r="S147" i="27"/>
  <c r="T147" i="27"/>
  <c r="U147" i="27"/>
  <c r="V147" i="27"/>
  <c r="W147" i="27"/>
  <c r="X147" i="27"/>
  <c r="Y147" i="27"/>
  <c r="Z147" i="27"/>
  <c r="AA147" i="27"/>
  <c r="AB147" i="27"/>
  <c r="P148" i="27"/>
  <c r="Q148" i="27"/>
  <c r="R148" i="27"/>
  <c r="S148" i="27"/>
  <c r="T148" i="27"/>
  <c r="U148" i="27"/>
  <c r="V148" i="27"/>
  <c r="W148" i="27"/>
  <c r="X148" i="27"/>
  <c r="Y148" i="27"/>
  <c r="Z148" i="27"/>
  <c r="AA148" i="27"/>
  <c r="AB148" i="27"/>
  <c r="P149" i="27"/>
  <c r="Q149" i="27"/>
  <c r="R149" i="27"/>
  <c r="S149" i="27"/>
  <c r="T149" i="27"/>
  <c r="U149" i="27"/>
  <c r="V149" i="27"/>
  <c r="W149" i="27"/>
  <c r="X149" i="27"/>
  <c r="Y149" i="27"/>
  <c r="Z149" i="27"/>
  <c r="AA149" i="27"/>
  <c r="AB149" i="27"/>
  <c r="P150" i="27"/>
  <c r="Q150" i="27"/>
  <c r="R150" i="27"/>
  <c r="S150" i="27"/>
  <c r="T150" i="27"/>
  <c r="U150" i="27"/>
  <c r="V150" i="27"/>
  <c r="W150" i="27"/>
  <c r="X150" i="27"/>
  <c r="Y150" i="27"/>
  <c r="Z150" i="27"/>
  <c r="AA150" i="27"/>
  <c r="AB150" i="27"/>
  <c r="P151" i="27"/>
  <c r="Q151" i="27"/>
  <c r="R151" i="27"/>
  <c r="S151" i="27"/>
  <c r="T151" i="27"/>
  <c r="U151" i="27"/>
  <c r="V151" i="27"/>
  <c r="W151" i="27"/>
  <c r="X151" i="27"/>
  <c r="Y151" i="27"/>
  <c r="Z151" i="27"/>
  <c r="AA151" i="27"/>
  <c r="AB151" i="27"/>
  <c r="P152" i="27"/>
  <c r="Q152" i="27"/>
  <c r="R152" i="27"/>
  <c r="S152" i="27"/>
  <c r="T152" i="27"/>
  <c r="U152" i="27"/>
  <c r="V152" i="27"/>
  <c r="W152" i="27"/>
  <c r="X152" i="27"/>
  <c r="Y152" i="27"/>
  <c r="Z152" i="27"/>
  <c r="AA152" i="27"/>
  <c r="AB152" i="27"/>
  <c r="P153" i="27"/>
  <c r="Q153" i="27"/>
  <c r="R153" i="27"/>
  <c r="S153" i="27"/>
  <c r="T153" i="27"/>
  <c r="U153" i="27"/>
  <c r="V153" i="27"/>
  <c r="W153" i="27"/>
  <c r="X153" i="27"/>
  <c r="Y153" i="27"/>
  <c r="Z153" i="27"/>
  <c r="AA153" i="27"/>
  <c r="AB153" i="27"/>
  <c r="P154" i="27"/>
  <c r="Q154" i="27"/>
  <c r="R154" i="27"/>
  <c r="S154" i="27"/>
  <c r="T154" i="27"/>
  <c r="U154" i="27"/>
  <c r="V154" i="27"/>
  <c r="W154" i="27"/>
  <c r="X154" i="27"/>
  <c r="Y154" i="27"/>
  <c r="Z154" i="27"/>
  <c r="AA154" i="27"/>
  <c r="AB154" i="27"/>
  <c r="P155" i="27"/>
  <c r="Q155" i="27"/>
  <c r="R155" i="27"/>
  <c r="S155" i="27"/>
  <c r="T155" i="27"/>
  <c r="U155" i="27"/>
  <c r="V155" i="27"/>
  <c r="W155" i="27"/>
  <c r="X155" i="27"/>
  <c r="Y155" i="27"/>
  <c r="Z155" i="27"/>
  <c r="AA155" i="27"/>
  <c r="AB155" i="27"/>
  <c r="P156" i="27"/>
  <c r="Q156" i="27"/>
  <c r="R156" i="27"/>
  <c r="S156" i="27"/>
  <c r="T156" i="27"/>
  <c r="U156" i="27"/>
  <c r="V156" i="27"/>
  <c r="W156" i="27"/>
  <c r="X156" i="27"/>
  <c r="Y156" i="27"/>
  <c r="Z156" i="27"/>
  <c r="AA156" i="27"/>
  <c r="AB156" i="27"/>
  <c r="P157" i="27"/>
  <c r="Q157" i="27"/>
  <c r="R157" i="27"/>
  <c r="S157" i="27"/>
  <c r="T157" i="27"/>
  <c r="U157" i="27"/>
  <c r="V157" i="27"/>
  <c r="W157" i="27"/>
  <c r="X157" i="27"/>
  <c r="Y157" i="27"/>
  <c r="Z157" i="27"/>
  <c r="AA157" i="27"/>
  <c r="AB157" i="27"/>
  <c r="P158" i="27"/>
  <c r="Q158" i="27"/>
  <c r="R158" i="27"/>
  <c r="S158" i="27"/>
  <c r="T158" i="27"/>
  <c r="U158" i="27"/>
  <c r="V158" i="27"/>
  <c r="W158" i="27"/>
  <c r="X158" i="27"/>
  <c r="Y158" i="27"/>
  <c r="Z158" i="27"/>
  <c r="AA158" i="27"/>
  <c r="AB158" i="27"/>
  <c r="P159" i="27"/>
  <c r="Q159" i="27"/>
  <c r="R159" i="27"/>
  <c r="S159" i="27"/>
  <c r="T159" i="27"/>
  <c r="U159" i="27"/>
  <c r="V159" i="27"/>
  <c r="W159" i="27"/>
  <c r="X159" i="27"/>
  <c r="Y159" i="27"/>
  <c r="Z159" i="27"/>
  <c r="AA159" i="27"/>
  <c r="AB159" i="27"/>
  <c r="P160" i="27"/>
  <c r="Q160" i="27"/>
  <c r="R160" i="27"/>
  <c r="S160" i="27"/>
  <c r="T160" i="27"/>
  <c r="U160" i="27"/>
  <c r="V160" i="27"/>
  <c r="W160" i="27"/>
  <c r="X160" i="27"/>
  <c r="Y160" i="27"/>
  <c r="Z160" i="27"/>
  <c r="AA160" i="27"/>
  <c r="AB160" i="27"/>
  <c r="P161" i="27"/>
  <c r="Q161" i="27"/>
  <c r="R161" i="27"/>
  <c r="S161" i="27"/>
  <c r="T161" i="27"/>
  <c r="U161" i="27"/>
  <c r="V161" i="27"/>
  <c r="W161" i="27"/>
  <c r="X161" i="27"/>
  <c r="Y161" i="27"/>
  <c r="Z161" i="27"/>
  <c r="AA161" i="27"/>
  <c r="AB161" i="27"/>
  <c r="P162" i="27"/>
  <c r="Q162" i="27"/>
  <c r="R162" i="27"/>
  <c r="S162" i="27"/>
  <c r="T162" i="27"/>
  <c r="U162" i="27"/>
  <c r="V162" i="27"/>
  <c r="W162" i="27"/>
  <c r="X162" i="27"/>
  <c r="Y162" i="27"/>
  <c r="Z162" i="27"/>
  <c r="AA162" i="27"/>
  <c r="AB162" i="27"/>
  <c r="P163" i="27"/>
  <c r="Q163" i="27"/>
  <c r="R163" i="27"/>
  <c r="S163" i="27"/>
  <c r="T163" i="27"/>
  <c r="U163" i="27"/>
  <c r="V163" i="27"/>
  <c r="W163" i="27"/>
  <c r="X163" i="27"/>
  <c r="Y163" i="27"/>
  <c r="Z163" i="27"/>
  <c r="AA163" i="27"/>
  <c r="AB163" i="27"/>
  <c r="P164" i="27"/>
  <c r="Q164" i="27"/>
  <c r="R164" i="27"/>
  <c r="S164" i="27"/>
  <c r="T164" i="27"/>
  <c r="U164" i="27"/>
  <c r="V164" i="27"/>
  <c r="W164" i="27"/>
  <c r="X164" i="27"/>
  <c r="Y164" i="27"/>
  <c r="Z164" i="27"/>
  <c r="AA164" i="27"/>
  <c r="AB164" i="27"/>
  <c r="P165" i="27"/>
  <c r="Q165" i="27"/>
  <c r="R165" i="27"/>
  <c r="S165" i="27"/>
  <c r="T165" i="27"/>
  <c r="U165" i="27"/>
  <c r="V165" i="27"/>
  <c r="W165" i="27"/>
  <c r="X165" i="27"/>
  <c r="Y165" i="27"/>
  <c r="Z165" i="27"/>
  <c r="AA165" i="27"/>
  <c r="AB165" i="27"/>
  <c r="P166" i="27"/>
  <c r="Q166" i="27"/>
  <c r="R166" i="27"/>
  <c r="S166" i="27"/>
  <c r="T166" i="27"/>
  <c r="U166" i="27"/>
  <c r="V166" i="27"/>
  <c r="W166" i="27"/>
  <c r="X166" i="27"/>
  <c r="Y166" i="27"/>
  <c r="Z166" i="27"/>
  <c r="AA166" i="27"/>
  <c r="AB166" i="27"/>
  <c r="P167" i="27"/>
  <c r="Q167" i="27"/>
  <c r="R167" i="27"/>
  <c r="S167" i="27"/>
  <c r="T167" i="27"/>
  <c r="U167" i="27"/>
  <c r="V167" i="27"/>
  <c r="W167" i="27"/>
  <c r="X167" i="27"/>
  <c r="Y167" i="27"/>
  <c r="Z167" i="27"/>
  <c r="AA167" i="27"/>
  <c r="AB167" i="27"/>
  <c r="P168" i="27"/>
  <c r="Q168" i="27"/>
  <c r="R168" i="27"/>
  <c r="S168" i="27"/>
  <c r="T168" i="27"/>
  <c r="U168" i="27"/>
  <c r="V168" i="27"/>
  <c r="W168" i="27"/>
  <c r="X168" i="27"/>
  <c r="Y168" i="27"/>
  <c r="Z168" i="27"/>
  <c r="AA168" i="27"/>
  <c r="AB168" i="27"/>
  <c r="P169" i="27"/>
  <c r="Q169" i="27"/>
  <c r="R169" i="27"/>
  <c r="S169" i="27"/>
  <c r="T169" i="27"/>
  <c r="U169" i="27"/>
  <c r="V169" i="27"/>
  <c r="W169" i="27"/>
  <c r="X169" i="27"/>
  <c r="Y169" i="27"/>
  <c r="Z169" i="27"/>
  <c r="AA169" i="27"/>
  <c r="AB169" i="27"/>
  <c r="P170" i="27"/>
  <c r="Q170" i="27"/>
  <c r="R170" i="27"/>
  <c r="S170" i="27"/>
  <c r="T170" i="27"/>
  <c r="U170" i="27"/>
  <c r="V170" i="27"/>
  <c r="W170" i="27"/>
  <c r="X170" i="27"/>
  <c r="Y170" i="27"/>
  <c r="Z170" i="27"/>
  <c r="AA170" i="27"/>
  <c r="AB170" i="27"/>
  <c r="P171" i="27"/>
  <c r="Q171" i="27"/>
  <c r="R171" i="27"/>
  <c r="S171" i="27"/>
  <c r="T171" i="27"/>
  <c r="U171" i="27"/>
  <c r="V171" i="27"/>
  <c r="W171" i="27"/>
  <c r="X171" i="27"/>
  <c r="Y171" i="27"/>
  <c r="Z171" i="27"/>
  <c r="AA171" i="27"/>
  <c r="AB171" i="27"/>
  <c r="P172" i="27"/>
  <c r="Q172" i="27"/>
  <c r="R172" i="27"/>
  <c r="S172" i="27"/>
  <c r="T172" i="27"/>
  <c r="U172" i="27"/>
  <c r="V172" i="27"/>
  <c r="W172" i="27"/>
  <c r="X172" i="27"/>
  <c r="Y172" i="27"/>
  <c r="Z172" i="27"/>
  <c r="AA172" i="27"/>
  <c r="AB172" i="27"/>
  <c r="P173" i="27"/>
  <c r="Q173" i="27"/>
  <c r="R173" i="27"/>
  <c r="S173" i="27"/>
  <c r="T173" i="27"/>
  <c r="U173" i="27"/>
  <c r="V173" i="27"/>
  <c r="W173" i="27"/>
  <c r="X173" i="27"/>
  <c r="Y173" i="27"/>
  <c r="Z173" i="27"/>
  <c r="AA173" i="27"/>
  <c r="AB173" i="27"/>
  <c r="P174" i="27"/>
  <c r="Q174" i="27"/>
  <c r="R174" i="27"/>
  <c r="S174" i="27"/>
  <c r="T174" i="27"/>
  <c r="U174" i="27"/>
  <c r="V174" i="27"/>
  <c r="W174" i="27"/>
  <c r="X174" i="27"/>
  <c r="Y174" i="27"/>
  <c r="Z174" i="27"/>
  <c r="AA174" i="27"/>
  <c r="AB174" i="27"/>
  <c r="P175" i="27"/>
  <c r="Q175" i="27"/>
  <c r="R175" i="27"/>
  <c r="S175" i="27"/>
  <c r="T175" i="27"/>
  <c r="U175" i="27"/>
  <c r="V175" i="27"/>
  <c r="W175" i="27"/>
  <c r="X175" i="27"/>
  <c r="Y175" i="27"/>
  <c r="Z175" i="27"/>
  <c r="AA175" i="27"/>
  <c r="AB175" i="27"/>
  <c r="P176" i="27"/>
  <c r="Q176" i="27"/>
  <c r="R176" i="27"/>
  <c r="S176" i="27"/>
  <c r="T176" i="27"/>
  <c r="U176" i="27"/>
  <c r="V176" i="27"/>
  <c r="W176" i="27"/>
  <c r="X176" i="27"/>
  <c r="Y176" i="27"/>
  <c r="Z176" i="27"/>
  <c r="AA176" i="27"/>
  <c r="AB176" i="27"/>
  <c r="P177" i="27"/>
  <c r="Q177" i="27"/>
  <c r="R177" i="27"/>
  <c r="S177" i="27"/>
  <c r="T177" i="27"/>
  <c r="U177" i="27"/>
  <c r="V177" i="27"/>
  <c r="W177" i="27"/>
  <c r="X177" i="27"/>
  <c r="Y177" i="27"/>
  <c r="Z177" i="27"/>
  <c r="AA177" i="27"/>
  <c r="AB177" i="27"/>
  <c r="P178" i="27"/>
  <c r="Q178" i="27"/>
  <c r="R178" i="27"/>
  <c r="S178" i="27"/>
  <c r="T178" i="27"/>
  <c r="U178" i="27"/>
  <c r="V178" i="27"/>
  <c r="W178" i="27"/>
  <c r="X178" i="27"/>
  <c r="Y178" i="27"/>
  <c r="Z178" i="27"/>
  <c r="AA178" i="27"/>
  <c r="AB178" i="27"/>
  <c r="P179" i="27"/>
  <c r="Q179" i="27"/>
  <c r="R179" i="27"/>
  <c r="S179" i="27"/>
  <c r="T179" i="27"/>
  <c r="U179" i="27"/>
  <c r="V179" i="27"/>
  <c r="W179" i="27"/>
  <c r="X179" i="27"/>
  <c r="Y179" i="27"/>
  <c r="Z179" i="27"/>
  <c r="AA179" i="27"/>
  <c r="AB179" i="27"/>
  <c r="P180" i="27"/>
  <c r="Q180" i="27"/>
  <c r="R180" i="27"/>
  <c r="S180" i="27"/>
  <c r="T180" i="27"/>
  <c r="U180" i="27"/>
  <c r="V180" i="27"/>
  <c r="W180" i="27"/>
  <c r="X180" i="27"/>
  <c r="Y180" i="27"/>
  <c r="Z180" i="27"/>
  <c r="AA180" i="27"/>
  <c r="AB180" i="27"/>
  <c r="P181" i="27"/>
  <c r="Q181" i="27"/>
  <c r="R181" i="27"/>
  <c r="S181" i="27"/>
  <c r="T181" i="27"/>
  <c r="U181" i="27"/>
  <c r="V181" i="27"/>
  <c r="W181" i="27"/>
  <c r="X181" i="27"/>
  <c r="Y181" i="27"/>
  <c r="Z181" i="27"/>
  <c r="AA181" i="27"/>
  <c r="AB181" i="27"/>
  <c r="P182" i="27"/>
  <c r="Q182" i="27"/>
  <c r="R182" i="27"/>
  <c r="S182" i="27"/>
  <c r="T182" i="27"/>
  <c r="U182" i="27"/>
  <c r="V182" i="27"/>
  <c r="W182" i="27"/>
  <c r="X182" i="27"/>
  <c r="Y182" i="27"/>
  <c r="Z182" i="27"/>
  <c r="AA182" i="27"/>
  <c r="AB182" i="27"/>
  <c r="P183" i="27"/>
  <c r="Q183" i="27"/>
  <c r="R183" i="27"/>
  <c r="S183" i="27"/>
  <c r="T183" i="27"/>
  <c r="U183" i="27"/>
  <c r="V183" i="27"/>
  <c r="W183" i="27"/>
  <c r="X183" i="27"/>
  <c r="Y183" i="27"/>
  <c r="Z183" i="27"/>
  <c r="AA183" i="27"/>
  <c r="AB183" i="27"/>
  <c r="P184" i="27"/>
  <c r="Q184" i="27"/>
  <c r="R184" i="27"/>
  <c r="S184" i="27"/>
  <c r="T184" i="27"/>
  <c r="U184" i="27"/>
  <c r="V184" i="27"/>
  <c r="W184" i="27"/>
  <c r="X184" i="27"/>
  <c r="Y184" i="27"/>
  <c r="Z184" i="27"/>
  <c r="AA184" i="27"/>
  <c r="AB184" i="27"/>
  <c r="P185" i="27"/>
  <c r="Q185" i="27"/>
  <c r="R185" i="27"/>
  <c r="S185" i="27"/>
  <c r="T185" i="27"/>
  <c r="U185" i="27"/>
  <c r="V185" i="27"/>
  <c r="W185" i="27"/>
  <c r="X185" i="27"/>
  <c r="Y185" i="27"/>
  <c r="Z185" i="27"/>
  <c r="AA185" i="27"/>
  <c r="AB185" i="27"/>
  <c r="P186" i="27"/>
  <c r="Q186" i="27"/>
  <c r="R186" i="27"/>
  <c r="S186" i="27"/>
  <c r="T186" i="27"/>
  <c r="U186" i="27"/>
  <c r="V186" i="27"/>
  <c r="W186" i="27"/>
  <c r="X186" i="27"/>
  <c r="Y186" i="27"/>
  <c r="Z186" i="27"/>
  <c r="AA186" i="27"/>
  <c r="AB186" i="27"/>
  <c r="P187" i="27"/>
  <c r="Q187" i="27"/>
  <c r="R187" i="27"/>
  <c r="S187" i="27"/>
  <c r="T187" i="27"/>
  <c r="U187" i="27"/>
  <c r="V187" i="27"/>
  <c r="W187" i="27"/>
  <c r="X187" i="27"/>
  <c r="Y187" i="27"/>
  <c r="Z187" i="27"/>
  <c r="AA187" i="27"/>
  <c r="AB187" i="27"/>
  <c r="P188" i="27"/>
  <c r="Q188" i="27"/>
  <c r="R188" i="27"/>
  <c r="S188" i="27"/>
  <c r="T188" i="27"/>
  <c r="U188" i="27"/>
  <c r="V188" i="27"/>
  <c r="W188" i="27"/>
  <c r="X188" i="27"/>
  <c r="Y188" i="27"/>
  <c r="Z188" i="27"/>
  <c r="AA188" i="27"/>
  <c r="AB188" i="27"/>
  <c r="P189" i="27"/>
  <c r="Q189" i="27"/>
  <c r="R189" i="27"/>
  <c r="S189" i="27"/>
  <c r="T189" i="27"/>
  <c r="U189" i="27"/>
  <c r="V189" i="27"/>
  <c r="W189" i="27"/>
  <c r="X189" i="27"/>
  <c r="Y189" i="27"/>
  <c r="Z189" i="27"/>
  <c r="AA189" i="27"/>
  <c r="AB189" i="27"/>
  <c r="P190" i="27"/>
  <c r="Q190" i="27"/>
  <c r="R190" i="27"/>
  <c r="S190" i="27"/>
  <c r="T190" i="27"/>
  <c r="U190" i="27"/>
  <c r="V190" i="27"/>
  <c r="W190" i="27"/>
  <c r="X190" i="27"/>
  <c r="Y190" i="27"/>
  <c r="Z190" i="27"/>
  <c r="AA190" i="27"/>
  <c r="AB190" i="27"/>
  <c r="P191" i="27"/>
  <c r="Q191" i="27"/>
  <c r="R191" i="27"/>
  <c r="S191" i="27"/>
  <c r="T191" i="27"/>
  <c r="U191" i="27"/>
  <c r="V191" i="27"/>
  <c r="W191" i="27"/>
  <c r="X191" i="27"/>
  <c r="Y191" i="27"/>
  <c r="Z191" i="27"/>
  <c r="AA191" i="27"/>
  <c r="AB191" i="27"/>
  <c r="P192" i="27"/>
  <c r="Q192" i="27"/>
  <c r="R192" i="27"/>
  <c r="S192" i="27"/>
  <c r="T192" i="27"/>
  <c r="U192" i="27"/>
  <c r="V192" i="27"/>
  <c r="W192" i="27"/>
  <c r="X192" i="27"/>
  <c r="Y192" i="27"/>
  <c r="Z192" i="27"/>
  <c r="AA192" i="27"/>
  <c r="AB192" i="27"/>
  <c r="P193" i="27"/>
  <c r="Q193" i="27"/>
  <c r="R193" i="27"/>
  <c r="S193" i="27"/>
  <c r="T193" i="27"/>
  <c r="U193" i="27"/>
  <c r="V193" i="27"/>
  <c r="W193" i="27"/>
  <c r="X193" i="27"/>
  <c r="Y193" i="27"/>
  <c r="Z193" i="27"/>
  <c r="AA193" i="27"/>
  <c r="AB193" i="27"/>
  <c r="P194" i="27"/>
  <c r="Q194" i="27"/>
  <c r="R194" i="27"/>
  <c r="S194" i="27"/>
  <c r="T194" i="27"/>
  <c r="U194" i="27"/>
  <c r="V194" i="27"/>
  <c r="W194" i="27"/>
  <c r="X194" i="27"/>
  <c r="Y194" i="27"/>
  <c r="Z194" i="27"/>
  <c r="AA194" i="27"/>
  <c r="AB194" i="27"/>
  <c r="P195" i="27"/>
  <c r="Q195" i="27"/>
  <c r="R195" i="27"/>
  <c r="S195" i="27"/>
  <c r="T195" i="27"/>
  <c r="U195" i="27"/>
  <c r="V195" i="27"/>
  <c r="W195" i="27"/>
  <c r="X195" i="27"/>
  <c r="Y195" i="27"/>
  <c r="Z195" i="27"/>
  <c r="AA195" i="27"/>
  <c r="AB195" i="27"/>
  <c r="P196" i="27"/>
  <c r="Q196" i="27"/>
  <c r="R196" i="27"/>
  <c r="S196" i="27"/>
  <c r="T196" i="27"/>
  <c r="U196" i="27"/>
  <c r="V196" i="27"/>
  <c r="W196" i="27"/>
  <c r="X196" i="27"/>
  <c r="Y196" i="27"/>
  <c r="Z196" i="27"/>
  <c r="AA196" i="27"/>
  <c r="AB196" i="27"/>
  <c r="P197" i="27"/>
  <c r="Q197" i="27"/>
  <c r="R197" i="27"/>
  <c r="S197" i="27"/>
  <c r="T197" i="27"/>
  <c r="U197" i="27"/>
  <c r="V197" i="27"/>
  <c r="W197" i="27"/>
  <c r="X197" i="27"/>
  <c r="Y197" i="27"/>
  <c r="Z197" i="27"/>
  <c r="AA197" i="27"/>
  <c r="AB197" i="27"/>
  <c r="P198" i="27"/>
  <c r="Q198" i="27"/>
  <c r="R198" i="27"/>
  <c r="S198" i="27"/>
  <c r="T198" i="27"/>
  <c r="U198" i="27"/>
  <c r="V198" i="27"/>
  <c r="W198" i="27"/>
  <c r="X198" i="27"/>
  <c r="Y198" i="27"/>
  <c r="Z198" i="27"/>
  <c r="AA198" i="27"/>
  <c r="AB198" i="27"/>
  <c r="P199" i="27"/>
  <c r="Q199" i="27"/>
  <c r="R199" i="27"/>
  <c r="S199" i="27"/>
  <c r="T199" i="27"/>
  <c r="U199" i="27"/>
  <c r="V199" i="27"/>
  <c r="W199" i="27"/>
  <c r="X199" i="27"/>
  <c r="Y199" i="27"/>
  <c r="Z199" i="27"/>
  <c r="AA199" i="27"/>
  <c r="AB199" i="27"/>
  <c r="P200" i="27"/>
  <c r="Q200" i="27"/>
  <c r="R200" i="27"/>
  <c r="S200" i="27"/>
  <c r="T200" i="27"/>
  <c r="U200" i="27"/>
  <c r="V200" i="27"/>
  <c r="W200" i="27"/>
  <c r="X200" i="27"/>
  <c r="Y200" i="27"/>
  <c r="Z200" i="27"/>
  <c r="AA200" i="27"/>
  <c r="AB200" i="27"/>
  <c r="P201" i="27"/>
  <c r="Q201" i="27"/>
  <c r="R201" i="27"/>
  <c r="S201" i="27"/>
  <c r="T201" i="27"/>
  <c r="U201" i="27"/>
  <c r="V201" i="27"/>
  <c r="W201" i="27"/>
  <c r="X201" i="27"/>
  <c r="Y201" i="27"/>
  <c r="Z201" i="27"/>
  <c r="AA201" i="27"/>
  <c r="AB201" i="27"/>
  <c r="P202" i="27"/>
  <c r="Q202" i="27"/>
  <c r="R202" i="27"/>
  <c r="S202" i="27"/>
  <c r="T202" i="27"/>
  <c r="U202" i="27"/>
  <c r="V202" i="27"/>
  <c r="W202" i="27"/>
  <c r="X202" i="27"/>
  <c r="Y202" i="27"/>
  <c r="Z202" i="27"/>
  <c r="AA202" i="27"/>
  <c r="AB202" i="27"/>
  <c r="P203" i="27"/>
  <c r="Q203" i="27"/>
  <c r="R203" i="27"/>
  <c r="S203" i="27"/>
  <c r="T203" i="27"/>
  <c r="U203" i="27"/>
  <c r="V203" i="27"/>
  <c r="W203" i="27"/>
  <c r="X203" i="27"/>
  <c r="Y203" i="27"/>
  <c r="Z203" i="27"/>
  <c r="AA203" i="27"/>
  <c r="AB203" i="27"/>
  <c r="P204" i="27"/>
  <c r="Q204" i="27"/>
  <c r="R204" i="27"/>
  <c r="S204" i="27"/>
  <c r="T204" i="27"/>
  <c r="U204" i="27"/>
  <c r="V204" i="27"/>
  <c r="W204" i="27"/>
  <c r="X204" i="27"/>
  <c r="Y204" i="27"/>
  <c r="Z204" i="27"/>
  <c r="AA204" i="27"/>
  <c r="AB204" i="27"/>
  <c r="P205" i="27"/>
  <c r="Q205" i="27"/>
  <c r="R205" i="27"/>
  <c r="S205" i="27"/>
  <c r="T205" i="27"/>
  <c r="U205" i="27"/>
  <c r="V205" i="27"/>
  <c r="W205" i="27"/>
  <c r="X205" i="27"/>
  <c r="Y205" i="27"/>
  <c r="Z205" i="27"/>
  <c r="AA205" i="27"/>
  <c r="AB205" i="27"/>
  <c r="P206" i="27"/>
  <c r="Q206" i="27"/>
  <c r="R206" i="27"/>
  <c r="S206" i="27"/>
  <c r="T206" i="27"/>
  <c r="U206" i="27"/>
  <c r="V206" i="27"/>
  <c r="W206" i="27"/>
  <c r="X206" i="27"/>
  <c r="Y206" i="27"/>
  <c r="Z206" i="27"/>
  <c r="AA206" i="27"/>
  <c r="AB206" i="27"/>
  <c r="P207" i="27"/>
  <c r="Q207" i="27"/>
  <c r="R207" i="27"/>
  <c r="S207" i="27"/>
  <c r="T207" i="27"/>
  <c r="U207" i="27"/>
  <c r="V207" i="27"/>
  <c r="W207" i="27"/>
  <c r="X207" i="27"/>
  <c r="Y207" i="27"/>
  <c r="Z207" i="27"/>
  <c r="AA207" i="27"/>
  <c r="AB207" i="27"/>
  <c r="P208" i="27"/>
  <c r="Q208" i="27"/>
  <c r="R208" i="27"/>
  <c r="S208" i="27"/>
  <c r="T208" i="27"/>
  <c r="U208" i="27"/>
  <c r="V208" i="27"/>
  <c r="W208" i="27"/>
  <c r="X208" i="27"/>
  <c r="Y208" i="27"/>
  <c r="Z208" i="27"/>
  <c r="AA208" i="27"/>
  <c r="AB208" i="27"/>
  <c r="P209" i="27"/>
  <c r="Q209" i="27"/>
  <c r="R209" i="27"/>
  <c r="S209" i="27"/>
  <c r="T209" i="27"/>
  <c r="U209" i="27"/>
  <c r="V209" i="27"/>
  <c r="W209" i="27"/>
  <c r="X209" i="27"/>
  <c r="Y209" i="27"/>
  <c r="Z209" i="27"/>
  <c r="AA209" i="27"/>
  <c r="AB209" i="27"/>
  <c r="P210" i="27"/>
  <c r="Q210" i="27"/>
  <c r="R210" i="27"/>
  <c r="S210" i="27"/>
  <c r="T210" i="27"/>
  <c r="U210" i="27"/>
  <c r="V210" i="27"/>
  <c r="W210" i="27"/>
  <c r="X210" i="27"/>
  <c r="Y210" i="27"/>
  <c r="Z210" i="27"/>
  <c r="AA210" i="27"/>
  <c r="AB210" i="27"/>
  <c r="P211" i="27"/>
  <c r="Q211" i="27"/>
  <c r="R211" i="27"/>
  <c r="S211" i="27"/>
  <c r="T211" i="27"/>
  <c r="U211" i="27"/>
  <c r="V211" i="27"/>
  <c r="W211" i="27"/>
  <c r="X211" i="27"/>
  <c r="Y211" i="27"/>
  <c r="Z211" i="27"/>
  <c r="AA211" i="27"/>
  <c r="AB211" i="27"/>
  <c r="P212" i="27"/>
  <c r="Q212" i="27"/>
  <c r="R212" i="27"/>
  <c r="S212" i="27"/>
  <c r="T212" i="27"/>
  <c r="U212" i="27"/>
  <c r="V212" i="27"/>
  <c r="W212" i="27"/>
  <c r="X212" i="27"/>
  <c r="Y212" i="27"/>
  <c r="Z212" i="27"/>
  <c r="AA212" i="27"/>
  <c r="AB212" i="27"/>
  <c r="P213" i="27"/>
  <c r="Q213" i="27"/>
  <c r="R213" i="27"/>
  <c r="S213" i="27"/>
  <c r="T213" i="27"/>
  <c r="U213" i="27"/>
  <c r="V213" i="27"/>
  <c r="W213" i="27"/>
  <c r="X213" i="27"/>
  <c r="Y213" i="27"/>
  <c r="Z213" i="27"/>
  <c r="AA213" i="27"/>
  <c r="AB213" i="27"/>
  <c r="P214" i="27"/>
  <c r="Q214" i="27"/>
  <c r="R214" i="27"/>
  <c r="S214" i="27"/>
  <c r="T214" i="27"/>
  <c r="U214" i="27"/>
  <c r="V214" i="27"/>
  <c r="W214" i="27"/>
  <c r="X214" i="27"/>
  <c r="Y214" i="27"/>
  <c r="Z214" i="27"/>
  <c r="AA214" i="27"/>
  <c r="AB214" i="27"/>
  <c r="P215" i="27"/>
  <c r="Q215" i="27"/>
  <c r="R215" i="27"/>
  <c r="S215" i="27"/>
  <c r="T215" i="27"/>
  <c r="U215" i="27"/>
  <c r="V215" i="27"/>
  <c r="W215" i="27"/>
  <c r="X215" i="27"/>
  <c r="Y215" i="27"/>
  <c r="Z215" i="27"/>
  <c r="AA215" i="27"/>
  <c r="AB215" i="27"/>
  <c r="P216" i="27"/>
  <c r="Q216" i="27"/>
  <c r="R216" i="27"/>
  <c r="S216" i="27"/>
  <c r="T216" i="27"/>
  <c r="U216" i="27"/>
  <c r="V216" i="27"/>
  <c r="W216" i="27"/>
  <c r="X216" i="27"/>
  <c r="Y216" i="27"/>
  <c r="Z216" i="27"/>
  <c r="AA216" i="27"/>
  <c r="AB216" i="27"/>
  <c r="P217" i="27"/>
  <c r="Q217" i="27"/>
  <c r="R217" i="27"/>
  <c r="S217" i="27"/>
  <c r="T217" i="27"/>
  <c r="U217" i="27"/>
  <c r="V217" i="27"/>
  <c r="W217" i="27"/>
  <c r="X217" i="27"/>
  <c r="Y217" i="27"/>
  <c r="Z217" i="27"/>
  <c r="AA217" i="27"/>
  <c r="AB217" i="27"/>
  <c r="P218" i="27"/>
  <c r="Q218" i="27"/>
  <c r="R218" i="27"/>
  <c r="S218" i="27"/>
  <c r="T218" i="27"/>
  <c r="U218" i="27"/>
  <c r="V218" i="27"/>
  <c r="W218" i="27"/>
  <c r="X218" i="27"/>
  <c r="Y218" i="27"/>
  <c r="Z218" i="27"/>
  <c r="AA218" i="27"/>
  <c r="AB218" i="27"/>
  <c r="P219" i="27"/>
  <c r="Q219" i="27"/>
  <c r="R219" i="27"/>
  <c r="S219" i="27"/>
  <c r="T219" i="27"/>
  <c r="U219" i="27"/>
  <c r="V219" i="27"/>
  <c r="W219" i="27"/>
  <c r="X219" i="27"/>
  <c r="Y219" i="27"/>
  <c r="Z219" i="27"/>
  <c r="AA219" i="27"/>
  <c r="AB219" i="27"/>
  <c r="P220" i="27"/>
  <c r="Q220" i="27"/>
  <c r="R220" i="27"/>
  <c r="S220" i="27"/>
  <c r="T220" i="27"/>
  <c r="U220" i="27"/>
  <c r="V220" i="27"/>
  <c r="W220" i="27"/>
  <c r="X220" i="27"/>
  <c r="Y220" i="27"/>
  <c r="Z220" i="27"/>
  <c r="AA220" i="27"/>
  <c r="AB220" i="27"/>
  <c r="P221" i="27"/>
  <c r="Q221" i="27"/>
  <c r="R221" i="27"/>
  <c r="S221" i="27"/>
  <c r="T221" i="27"/>
  <c r="U221" i="27"/>
  <c r="V221" i="27"/>
  <c r="W221" i="27"/>
  <c r="X221" i="27"/>
  <c r="Y221" i="27"/>
  <c r="Z221" i="27"/>
  <c r="AA221" i="27"/>
  <c r="AB221" i="27"/>
  <c r="P222" i="27"/>
  <c r="Q222" i="27"/>
  <c r="R222" i="27"/>
  <c r="S222" i="27"/>
  <c r="T222" i="27"/>
  <c r="U222" i="27"/>
  <c r="V222" i="27"/>
  <c r="W222" i="27"/>
  <c r="X222" i="27"/>
  <c r="Y222" i="27"/>
  <c r="Z222" i="27"/>
  <c r="AA222" i="27"/>
  <c r="AB222" i="27"/>
  <c r="P223" i="27"/>
  <c r="Q223" i="27"/>
  <c r="R223" i="27"/>
  <c r="S223" i="27"/>
  <c r="T223" i="27"/>
  <c r="U223" i="27"/>
  <c r="V223" i="27"/>
  <c r="W223" i="27"/>
  <c r="X223" i="27"/>
  <c r="Y223" i="27"/>
  <c r="Z223" i="27"/>
  <c r="AA223" i="27"/>
  <c r="AB223" i="27"/>
  <c r="P224" i="27"/>
  <c r="Q224" i="27"/>
  <c r="R224" i="27"/>
  <c r="S224" i="27"/>
  <c r="T224" i="27"/>
  <c r="U224" i="27"/>
  <c r="V224" i="27"/>
  <c r="W224" i="27"/>
  <c r="X224" i="27"/>
  <c r="Y224" i="27"/>
  <c r="Z224" i="27"/>
  <c r="AA224" i="27"/>
  <c r="AB224" i="27"/>
  <c r="P225" i="27"/>
  <c r="Q225" i="27"/>
  <c r="R225" i="27"/>
  <c r="S225" i="27"/>
  <c r="T225" i="27"/>
  <c r="U225" i="27"/>
  <c r="V225" i="27"/>
  <c r="W225" i="27"/>
  <c r="X225" i="27"/>
  <c r="Y225" i="27"/>
  <c r="Z225" i="27"/>
  <c r="AA225" i="27"/>
  <c r="AB225" i="27"/>
  <c r="P226" i="27"/>
  <c r="Q226" i="27"/>
  <c r="R226" i="27"/>
  <c r="S226" i="27"/>
  <c r="T226" i="27"/>
  <c r="U226" i="27"/>
  <c r="V226" i="27"/>
  <c r="W226" i="27"/>
  <c r="X226" i="27"/>
  <c r="Y226" i="27"/>
  <c r="Z226" i="27"/>
  <c r="AA226" i="27"/>
  <c r="AB226" i="27"/>
  <c r="P227" i="27"/>
  <c r="Q227" i="27"/>
  <c r="R227" i="27"/>
  <c r="S227" i="27"/>
  <c r="T227" i="27"/>
  <c r="U227" i="27"/>
  <c r="V227" i="27"/>
  <c r="W227" i="27"/>
  <c r="X227" i="27"/>
  <c r="Y227" i="27"/>
  <c r="Z227" i="27"/>
  <c r="AA227" i="27"/>
  <c r="AB227" i="27"/>
  <c r="P228" i="27"/>
  <c r="Q228" i="27"/>
  <c r="R228" i="27"/>
  <c r="S228" i="27"/>
  <c r="T228" i="27"/>
  <c r="U228" i="27"/>
  <c r="V228" i="27"/>
  <c r="W228" i="27"/>
  <c r="X228" i="27"/>
  <c r="Y228" i="27"/>
  <c r="Z228" i="27"/>
  <c r="AA228" i="27"/>
  <c r="AB228" i="27"/>
  <c r="P229" i="27"/>
  <c r="Q229" i="27"/>
  <c r="R229" i="27"/>
  <c r="S229" i="27"/>
  <c r="T229" i="27"/>
  <c r="U229" i="27"/>
  <c r="V229" i="27"/>
  <c r="W229" i="27"/>
  <c r="X229" i="27"/>
  <c r="Y229" i="27"/>
  <c r="Z229" i="27"/>
  <c r="AA229" i="27"/>
  <c r="AB229" i="27"/>
  <c r="P230" i="27"/>
  <c r="Q230" i="27"/>
  <c r="R230" i="27"/>
  <c r="S230" i="27"/>
  <c r="T230" i="27"/>
  <c r="U230" i="27"/>
  <c r="V230" i="27"/>
  <c r="W230" i="27"/>
  <c r="X230" i="27"/>
  <c r="Y230" i="27"/>
  <c r="Z230" i="27"/>
  <c r="AA230" i="27"/>
  <c r="AB230" i="27"/>
  <c r="P231" i="27"/>
  <c r="Q231" i="27"/>
  <c r="R231" i="27"/>
  <c r="S231" i="27"/>
  <c r="T231" i="27"/>
  <c r="U231" i="27"/>
  <c r="V231" i="27"/>
  <c r="W231" i="27"/>
  <c r="X231" i="27"/>
  <c r="Y231" i="27"/>
  <c r="Z231" i="27"/>
  <c r="AA231" i="27"/>
  <c r="AB231" i="27"/>
  <c r="P232" i="27"/>
  <c r="Q232" i="27"/>
  <c r="R232" i="27"/>
  <c r="S232" i="27"/>
  <c r="T232" i="27"/>
  <c r="U232" i="27"/>
  <c r="V232" i="27"/>
  <c r="W232" i="27"/>
  <c r="X232" i="27"/>
  <c r="Y232" i="27"/>
  <c r="Z232" i="27"/>
  <c r="AA232" i="27"/>
  <c r="AB232" i="27"/>
  <c r="P233" i="27"/>
  <c r="Q233" i="27"/>
  <c r="R233" i="27"/>
  <c r="S233" i="27"/>
  <c r="T233" i="27"/>
  <c r="U233" i="27"/>
  <c r="V233" i="27"/>
  <c r="W233" i="27"/>
  <c r="X233" i="27"/>
  <c r="Y233" i="27"/>
  <c r="Z233" i="27"/>
  <c r="AA233" i="27"/>
  <c r="AB233" i="27"/>
  <c r="P234" i="27"/>
  <c r="Q234" i="27"/>
  <c r="R234" i="27"/>
  <c r="S234" i="27"/>
  <c r="T234" i="27"/>
  <c r="U234" i="27"/>
  <c r="V234" i="27"/>
  <c r="W234" i="27"/>
  <c r="X234" i="27"/>
  <c r="Y234" i="27"/>
  <c r="Z234" i="27"/>
  <c r="AA234" i="27"/>
  <c r="AB234" i="27"/>
  <c r="P235" i="27"/>
  <c r="Q235" i="27"/>
  <c r="R235" i="27"/>
  <c r="S235" i="27"/>
  <c r="T235" i="27"/>
  <c r="U235" i="27"/>
  <c r="V235" i="27"/>
  <c r="W235" i="27"/>
  <c r="X235" i="27"/>
  <c r="Y235" i="27"/>
  <c r="Z235" i="27"/>
  <c r="AA235" i="27"/>
  <c r="AB235" i="27"/>
  <c r="P236" i="27"/>
  <c r="Q236" i="27"/>
  <c r="R236" i="27"/>
  <c r="S236" i="27"/>
  <c r="T236" i="27"/>
  <c r="U236" i="27"/>
  <c r="V236" i="27"/>
  <c r="W236" i="27"/>
  <c r="X236" i="27"/>
  <c r="Y236" i="27"/>
  <c r="Z236" i="27"/>
  <c r="AA236" i="27"/>
  <c r="AB236" i="27"/>
  <c r="P237" i="27"/>
  <c r="Q237" i="27"/>
  <c r="R237" i="27"/>
  <c r="S237" i="27"/>
  <c r="T237" i="27"/>
  <c r="U237" i="27"/>
  <c r="V237" i="27"/>
  <c r="W237" i="27"/>
  <c r="X237" i="27"/>
  <c r="Y237" i="27"/>
  <c r="Z237" i="27"/>
  <c r="AA237" i="27"/>
  <c r="AB237" i="27"/>
  <c r="P238" i="27"/>
  <c r="Q238" i="27"/>
  <c r="R238" i="27"/>
  <c r="S238" i="27"/>
  <c r="T238" i="27"/>
  <c r="U238" i="27"/>
  <c r="V238" i="27"/>
  <c r="W238" i="27"/>
  <c r="X238" i="27"/>
  <c r="Y238" i="27"/>
  <c r="Z238" i="27"/>
  <c r="AA238" i="27"/>
  <c r="AB238" i="27"/>
  <c r="P239" i="27"/>
  <c r="Q239" i="27"/>
  <c r="R239" i="27"/>
  <c r="S239" i="27"/>
  <c r="T239" i="27"/>
  <c r="U239" i="27"/>
  <c r="V239" i="27"/>
  <c r="W239" i="27"/>
  <c r="X239" i="27"/>
  <c r="Y239" i="27"/>
  <c r="Z239" i="27"/>
  <c r="AA239" i="27"/>
  <c r="AB239" i="27"/>
  <c r="P240" i="27"/>
  <c r="Q240" i="27"/>
  <c r="R240" i="27"/>
  <c r="S240" i="27"/>
  <c r="T240" i="27"/>
  <c r="U240" i="27"/>
  <c r="V240" i="27"/>
  <c r="W240" i="27"/>
  <c r="X240" i="27"/>
  <c r="Y240" i="27"/>
  <c r="Z240" i="27"/>
  <c r="AA240" i="27"/>
  <c r="AB240" i="27"/>
  <c r="P241" i="27"/>
  <c r="Q241" i="27"/>
  <c r="R241" i="27"/>
  <c r="S241" i="27"/>
  <c r="T241" i="27"/>
  <c r="U241" i="27"/>
  <c r="V241" i="27"/>
  <c r="W241" i="27"/>
  <c r="X241" i="27"/>
  <c r="Y241" i="27"/>
  <c r="Z241" i="27"/>
  <c r="AA241" i="27"/>
  <c r="AB241" i="27"/>
  <c r="P242" i="27"/>
  <c r="Q242" i="27"/>
  <c r="R242" i="27"/>
  <c r="S242" i="27"/>
  <c r="T242" i="27"/>
  <c r="U242" i="27"/>
  <c r="V242" i="27"/>
  <c r="W242" i="27"/>
  <c r="X242" i="27"/>
  <c r="Y242" i="27"/>
  <c r="Z242" i="27"/>
  <c r="AA242" i="27"/>
  <c r="AB242" i="27"/>
  <c r="P243" i="27"/>
  <c r="Q243" i="27"/>
  <c r="R243" i="27"/>
  <c r="S243" i="27"/>
  <c r="T243" i="27"/>
  <c r="U243" i="27"/>
  <c r="V243" i="27"/>
  <c r="W243" i="27"/>
  <c r="X243" i="27"/>
  <c r="Y243" i="27"/>
  <c r="Z243" i="27"/>
  <c r="AA243" i="27"/>
  <c r="AB243" i="27"/>
  <c r="P244" i="27"/>
  <c r="Q244" i="27"/>
  <c r="R244" i="27"/>
  <c r="S244" i="27"/>
  <c r="T244" i="27"/>
  <c r="U244" i="27"/>
  <c r="V244" i="27"/>
  <c r="W244" i="27"/>
  <c r="X244" i="27"/>
  <c r="Y244" i="27"/>
  <c r="Z244" i="27"/>
  <c r="AA244" i="27"/>
  <c r="AB244" i="27"/>
  <c r="P245" i="27"/>
  <c r="Q245" i="27"/>
  <c r="R245" i="27"/>
  <c r="S245" i="27"/>
  <c r="T245" i="27"/>
  <c r="U245" i="27"/>
  <c r="V245" i="27"/>
  <c r="W245" i="27"/>
  <c r="X245" i="27"/>
  <c r="Y245" i="27"/>
  <c r="Z245" i="27"/>
  <c r="AA245" i="27"/>
  <c r="AB245" i="27"/>
  <c r="P246" i="27"/>
  <c r="Q246" i="27"/>
  <c r="R246" i="27"/>
  <c r="S246" i="27"/>
  <c r="T246" i="27"/>
  <c r="U246" i="27"/>
  <c r="V246" i="27"/>
  <c r="W246" i="27"/>
  <c r="X246" i="27"/>
  <c r="Y246" i="27"/>
  <c r="Z246" i="27"/>
  <c r="AA246" i="27"/>
  <c r="AB246" i="27"/>
  <c r="P247" i="27"/>
  <c r="Q247" i="27"/>
  <c r="R247" i="27"/>
  <c r="S247" i="27"/>
  <c r="T247" i="27"/>
  <c r="U247" i="27"/>
  <c r="V247" i="27"/>
  <c r="W247" i="27"/>
  <c r="X247" i="27"/>
  <c r="Y247" i="27"/>
  <c r="Z247" i="27"/>
  <c r="AA247" i="27"/>
  <c r="AB247" i="27"/>
  <c r="P248" i="27"/>
  <c r="Q248" i="27"/>
  <c r="R248" i="27"/>
  <c r="S248" i="27"/>
  <c r="T248" i="27"/>
  <c r="U248" i="27"/>
  <c r="V248" i="27"/>
  <c r="W248" i="27"/>
  <c r="X248" i="27"/>
  <c r="Y248" i="27"/>
  <c r="Z248" i="27"/>
  <c r="AA248" i="27"/>
  <c r="AB248" i="27"/>
  <c r="P249" i="27"/>
  <c r="Q249" i="27"/>
  <c r="R249" i="27"/>
  <c r="S249" i="27"/>
  <c r="T249" i="27"/>
  <c r="U249" i="27"/>
  <c r="V249" i="27"/>
  <c r="W249" i="27"/>
  <c r="X249" i="27"/>
  <c r="Y249" i="27"/>
  <c r="Z249" i="27"/>
  <c r="AA249" i="27"/>
  <c r="AB249" i="27"/>
  <c r="P250" i="27"/>
  <c r="Q250" i="27"/>
  <c r="R250" i="27"/>
  <c r="S250" i="27"/>
  <c r="T250" i="27"/>
  <c r="U250" i="27"/>
  <c r="V250" i="27"/>
  <c r="W250" i="27"/>
  <c r="X250" i="27"/>
  <c r="Y250" i="27"/>
  <c r="Z250" i="27"/>
  <c r="AA250" i="27"/>
  <c r="AB250" i="27"/>
  <c r="P251" i="27"/>
  <c r="Q251" i="27"/>
  <c r="R251" i="27"/>
  <c r="S251" i="27"/>
  <c r="T251" i="27"/>
  <c r="U251" i="27"/>
  <c r="V251" i="27"/>
  <c r="W251" i="27"/>
  <c r="X251" i="27"/>
  <c r="Y251" i="27"/>
  <c r="Z251" i="27"/>
  <c r="AA251" i="27"/>
  <c r="AB251" i="27"/>
  <c r="P252" i="27"/>
  <c r="Q252" i="27"/>
  <c r="R252" i="27"/>
  <c r="S252" i="27"/>
  <c r="T252" i="27"/>
  <c r="U252" i="27"/>
  <c r="V252" i="27"/>
  <c r="W252" i="27"/>
  <c r="X252" i="27"/>
  <c r="Y252" i="27"/>
  <c r="Z252" i="27"/>
  <c r="AA252" i="27"/>
  <c r="AB252" i="27"/>
  <c r="P253" i="27"/>
  <c r="Q253" i="27"/>
  <c r="R253" i="27"/>
  <c r="S253" i="27"/>
  <c r="T253" i="27"/>
  <c r="U253" i="27"/>
  <c r="V253" i="27"/>
  <c r="W253" i="27"/>
  <c r="X253" i="27"/>
  <c r="Y253" i="27"/>
  <c r="Z253" i="27"/>
  <c r="AA253" i="27"/>
  <c r="AB253" i="27"/>
  <c r="P254" i="27"/>
  <c r="Q254" i="27"/>
  <c r="R254" i="27"/>
  <c r="S254" i="27"/>
  <c r="T254" i="27"/>
  <c r="U254" i="27"/>
  <c r="V254" i="27"/>
  <c r="W254" i="27"/>
  <c r="X254" i="27"/>
  <c r="Y254" i="27"/>
  <c r="Z254" i="27"/>
  <c r="AA254" i="27"/>
  <c r="AB254" i="27"/>
  <c r="P255" i="27"/>
  <c r="Q255" i="27"/>
  <c r="R255" i="27"/>
  <c r="S255" i="27"/>
  <c r="T255" i="27"/>
  <c r="U255" i="27"/>
  <c r="V255" i="27"/>
  <c r="W255" i="27"/>
  <c r="X255" i="27"/>
  <c r="Y255" i="27"/>
  <c r="Z255" i="27"/>
  <c r="AA255" i="27"/>
  <c r="AB255" i="27"/>
  <c r="P256" i="27"/>
  <c r="Q256" i="27"/>
  <c r="R256" i="27"/>
  <c r="S256" i="27"/>
  <c r="T256" i="27"/>
  <c r="U256" i="27"/>
  <c r="V256" i="27"/>
  <c r="W256" i="27"/>
  <c r="X256" i="27"/>
  <c r="Y256" i="27"/>
  <c r="Z256" i="27"/>
  <c r="AA256" i="27"/>
  <c r="AB256" i="27"/>
  <c r="P257" i="27"/>
  <c r="Q257" i="27"/>
  <c r="R257" i="27"/>
  <c r="S257" i="27"/>
  <c r="T257" i="27"/>
  <c r="U257" i="27"/>
  <c r="V257" i="27"/>
  <c r="W257" i="27"/>
  <c r="X257" i="27"/>
  <c r="Y257" i="27"/>
  <c r="Z257" i="27"/>
  <c r="AA257" i="27"/>
  <c r="AB257" i="27"/>
  <c r="P258" i="27"/>
  <c r="Q258" i="27"/>
  <c r="R258" i="27"/>
  <c r="S258" i="27"/>
  <c r="T258" i="27"/>
  <c r="U258" i="27"/>
  <c r="V258" i="27"/>
  <c r="W258" i="27"/>
  <c r="X258" i="27"/>
  <c r="Y258" i="27"/>
  <c r="Z258" i="27"/>
  <c r="AA258" i="27"/>
  <c r="AB258" i="27"/>
  <c r="P259" i="27"/>
  <c r="Q259" i="27"/>
  <c r="R259" i="27"/>
  <c r="S259" i="27"/>
  <c r="T259" i="27"/>
  <c r="U259" i="27"/>
  <c r="V259" i="27"/>
  <c r="W259" i="27"/>
  <c r="X259" i="27"/>
  <c r="Y259" i="27"/>
  <c r="Z259" i="27"/>
  <c r="AA259" i="27"/>
  <c r="AB259" i="27"/>
  <c r="P260" i="27"/>
  <c r="Q260" i="27"/>
  <c r="R260" i="27"/>
  <c r="S260" i="27"/>
  <c r="T260" i="27"/>
  <c r="U260" i="27"/>
  <c r="V260" i="27"/>
  <c r="W260" i="27"/>
  <c r="X260" i="27"/>
  <c r="Y260" i="27"/>
  <c r="Z260" i="27"/>
  <c r="AA260" i="27"/>
  <c r="AB260" i="27"/>
  <c r="P261" i="27"/>
  <c r="Q261" i="27"/>
  <c r="R261" i="27"/>
  <c r="S261" i="27"/>
  <c r="T261" i="27"/>
  <c r="U261" i="27"/>
  <c r="V261" i="27"/>
  <c r="W261" i="27"/>
  <c r="X261" i="27"/>
  <c r="Y261" i="27"/>
  <c r="Z261" i="27"/>
  <c r="AA261" i="27"/>
  <c r="AB261" i="27"/>
  <c r="P262" i="27"/>
  <c r="Q262" i="27"/>
  <c r="R262" i="27"/>
  <c r="S262" i="27"/>
  <c r="T262" i="27"/>
  <c r="U262" i="27"/>
  <c r="V262" i="27"/>
  <c r="W262" i="27"/>
  <c r="X262" i="27"/>
  <c r="Y262" i="27"/>
  <c r="Z262" i="27"/>
  <c r="AA262" i="27"/>
  <c r="AB262" i="27"/>
  <c r="P263" i="27"/>
  <c r="Q263" i="27"/>
  <c r="R263" i="27"/>
  <c r="S263" i="27"/>
  <c r="T263" i="27"/>
  <c r="U263" i="27"/>
  <c r="V263" i="27"/>
  <c r="W263" i="27"/>
  <c r="X263" i="27"/>
  <c r="Y263" i="27"/>
  <c r="Z263" i="27"/>
  <c r="AA263" i="27"/>
  <c r="AB263" i="27"/>
  <c r="P264" i="27"/>
  <c r="Q264" i="27"/>
  <c r="R264" i="27"/>
  <c r="S264" i="27"/>
  <c r="T264" i="27"/>
  <c r="U264" i="27"/>
  <c r="V264" i="27"/>
  <c r="W264" i="27"/>
  <c r="X264" i="27"/>
  <c r="Y264" i="27"/>
  <c r="Z264" i="27"/>
  <c r="AA264" i="27"/>
  <c r="AB264" i="27"/>
  <c r="P265" i="27"/>
  <c r="Q265" i="27"/>
  <c r="R265" i="27"/>
  <c r="S265" i="27"/>
  <c r="T265" i="27"/>
  <c r="U265" i="27"/>
  <c r="V265" i="27"/>
  <c r="W265" i="27"/>
  <c r="X265" i="27"/>
  <c r="Y265" i="27"/>
  <c r="Z265" i="27"/>
  <c r="AA265" i="27"/>
  <c r="AB265" i="27"/>
  <c r="P266" i="27"/>
  <c r="Q266" i="27"/>
  <c r="R266" i="27"/>
  <c r="S266" i="27"/>
  <c r="T266" i="27"/>
  <c r="U266" i="27"/>
  <c r="V266" i="27"/>
  <c r="W266" i="27"/>
  <c r="X266" i="27"/>
  <c r="Y266" i="27"/>
  <c r="Z266" i="27"/>
  <c r="AA266" i="27"/>
  <c r="AB266" i="27"/>
  <c r="P267" i="27"/>
  <c r="Q267" i="27"/>
  <c r="R267" i="27"/>
  <c r="S267" i="27"/>
  <c r="T267" i="27"/>
  <c r="U267" i="27"/>
  <c r="V267" i="27"/>
  <c r="W267" i="27"/>
  <c r="X267" i="27"/>
  <c r="Y267" i="27"/>
  <c r="Z267" i="27"/>
  <c r="AA267" i="27"/>
  <c r="AB267" i="27"/>
  <c r="P268" i="27"/>
  <c r="Q268" i="27"/>
  <c r="R268" i="27"/>
  <c r="S268" i="27"/>
  <c r="T268" i="27"/>
  <c r="U268" i="27"/>
  <c r="V268" i="27"/>
  <c r="W268" i="27"/>
  <c r="X268" i="27"/>
  <c r="Y268" i="27"/>
  <c r="Z268" i="27"/>
  <c r="AA268" i="27"/>
  <c r="AB268" i="27"/>
  <c r="P269" i="27"/>
  <c r="Q269" i="27"/>
  <c r="R269" i="27"/>
  <c r="S269" i="27"/>
  <c r="T269" i="27"/>
  <c r="U269" i="27"/>
  <c r="V269" i="27"/>
  <c r="W269" i="27"/>
  <c r="X269" i="27"/>
  <c r="Y269" i="27"/>
  <c r="Z269" i="27"/>
  <c r="AA269" i="27"/>
  <c r="AB269" i="27"/>
  <c r="AB18" i="27" l="1"/>
  <c r="AA18" i="27"/>
  <c r="Z18" i="27"/>
  <c r="Y18" i="27"/>
  <c r="X18" i="27"/>
  <c r="W18" i="27"/>
  <c r="V18" i="27"/>
  <c r="U18" i="27"/>
  <c r="T18" i="27"/>
  <c r="S18" i="27"/>
  <c r="R18" i="27"/>
  <c r="Q18" i="27"/>
  <c r="P18" i="27"/>
  <c r="B3" i="27"/>
  <c r="L15" i="27" l="1"/>
  <c r="H209" i="26"/>
  <c r="H205" i="26"/>
  <c r="H201" i="26"/>
  <c r="H197" i="26"/>
  <c r="H193" i="26"/>
  <c r="H189" i="26"/>
  <c r="H185" i="26"/>
  <c r="H181" i="26"/>
  <c r="H177" i="26"/>
  <c r="H173" i="26"/>
  <c r="H169" i="26"/>
  <c r="H165" i="26"/>
  <c r="H161" i="26"/>
  <c r="H157" i="26"/>
  <c r="H151" i="26"/>
  <c r="H147" i="26"/>
  <c r="H143" i="26"/>
  <c r="H139" i="26"/>
  <c r="H126" i="26"/>
  <c r="H122" i="26"/>
  <c r="H118" i="26"/>
  <c r="H114" i="26"/>
  <c r="H94" i="26"/>
  <c r="H90" i="26"/>
  <c r="H74" i="26"/>
  <c r="H70" i="26"/>
  <c r="H66" i="26"/>
  <c r="H62" i="26"/>
  <c r="H58" i="26"/>
  <c r="H54" i="26"/>
  <c r="H50" i="26"/>
  <c r="H47" i="26"/>
  <c r="H41" i="26"/>
  <c r="H37" i="26"/>
  <c r="H33" i="26"/>
  <c r="H29" i="26"/>
  <c r="H25" i="26"/>
  <c r="H21" i="26"/>
  <c r="H17" i="26"/>
  <c r="H13" i="26"/>
  <c r="B3" i="26" l="1"/>
  <c r="F319" i="17"/>
  <c r="F317" i="17"/>
  <c r="F315" i="17"/>
  <c r="F313" i="17"/>
  <c r="F311" i="17"/>
  <c r="F309" i="17"/>
  <c r="F307" i="17"/>
  <c r="F305" i="17"/>
  <c r="F303" i="17"/>
  <c r="B3" i="25" l="1"/>
  <c r="E15" i="6" l="1"/>
  <c r="C29" i="6" s="1"/>
  <c r="F259" i="17" l="1"/>
  <c r="F257" i="17"/>
  <c r="F255" i="17"/>
  <c r="F253" i="17"/>
  <c r="F245" i="17"/>
  <c r="F243" i="17"/>
  <c r="F241" i="17"/>
  <c r="F239" i="17"/>
  <c r="F233" i="17"/>
  <c r="F231" i="17"/>
  <c r="F229" i="17"/>
  <c r="F227" i="17"/>
  <c r="F221" i="17"/>
  <c r="F219" i="17"/>
  <c r="F217" i="17"/>
  <c r="F215" i="17"/>
  <c r="F211" i="17"/>
  <c r="F209" i="17"/>
  <c r="F207" i="17"/>
  <c r="F205" i="17"/>
  <c r="F201" i="17"/>
  <c r="F199" i="17"/>
  <c r="F197" i="17"/>
  <c r="F195" i="17"/>
  <c r="F191" i="17"/>
  <c r="F189" i="17"/>
  <c r="F187" i="17"/>
  <c r="F185" i="17"/>
  <c r="F181" i="17" l="1"/>
  <c r="F179" i="17"/>
  <c r="F177" i="17"/>
  <c r="F175" i="17"/>
  <c r="F171" i="17"/>
  <c r="F169" i="17"/>
  <c r="F167" i="17"/>
  <c r="F165" i="17"/>
  <c r="F161" i="17"/>
  <c r="F159" i="17"/>
  <c r="F157" i="17"/>
  <c r="F155" i="17"/>
  <c r="F151" i="17"/>
  <c r="F149" i="17"/>
  <c r="F147" i="17"/>
  <c r="F145" i="17"/>
  <c r="F135" i="17"/>
  <c r="F133" i="17"/>
  <c r="F131" i="17"/>
  <c r="F129" i="17"/>
  <c r="F125" i="17"/>
  <c r="F123" i="17"/>
  <c r="F121" i="17"/>
  <c r="F119" i="17"/>
  <c r="K31" i="11" l="1"/>
  <c r="K29" i="11"/>
  <c r="K30" i="11"/>
  <c r="K28" i="11"/>
  <c r="I62" i="24"/>
  <c r="I58" i="24"/>
  <c r="I54" i="24"/>
  <c r="I50" i="24"/>
  <c r="I43" i="24"/>
  <c r="I39" i="24"/>
  <c r="I35" i="24"/>
  <c r="I31" i="24"/>
  <c r="I6" i="24" s="1"/>
  <c r="D66" i="24" s="1"/>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P38" i="9"/>
  <c r="P37" i="9"/>
  <c r="P35" i="9"/>
  <c r="P34" i="9"/>
  <c r="P32" i="9"/>
  <c r="P31" i="9"/>
  <c r="P29" i="9"/>
  <c r="P28" i="9"/>
  <c r="P26" i="9"/>
  <c r="P25" i="9"/>
  <c r="P23" i="9"/>
  <c r="P22" i="9"/>
  <c r="P20" i="9"/>
  <c r="P19" i="9"/>
  <c r="P17" i="9"/>
  <c r="P16" i="9"/>
  <c r="P14" i="9"/>
  <c r="P13" i="9"/>
  <c r="P11" i="9"/>
  <c r="P10" i="9"/>
  <c r="R37" i="9"/>
  <c r="R34" i="9"/>
  <c r="R31" i="9"/>
  <c r="R28" i="9"/>
  <c r="R25" i="9"/>
  <c r="R22" i="9"/>
  <c r="R19" i="9"/>
  <c r="R16" i="9"/>
  <c r="R13" i="9"/>
  <c r="R10" i="9"/>
  <c r="P12" i="9"/>
  <c r="P15" i="9"/>
  <c r="P18" i="9"/>
  <c r="P21" i="9"/>
  <c r="P24" i="9"/>
  <c r="P27" i="9"/>
  <c r="P30" i="9"/>
  <c r="P33" i="9"/>
  <c r="P36" i="9"/>
  <c r="P9" i="9"/>
  <c r="P8" i="9" l="1"/>
  <c r="Q8" i="9"/>
  <c r="R8" i="9"/>
  <c r="C51" i="9" l="1"/>
  <c r="F327" i="17" s="1"/>
  <c r="D333" i="17" s="1"/>
  <c r="B3" i="24"/>
  <c r="B3" i="23" l="1"/>
  <c r="E16" i="14" l="1"/>
  <c r="B3" i="11" l="1"/>
  <c r="B3" i="14"/>
  <c r="B3" i="13"/>
  <c r="B3" i="9"/>
  <c r="B3" i="3"/>
  <c r="F81" i="17" l="1"/>
  <c r="F79" i="17"/>
  <c r="F71" i="17"/>
  <c r="F69" i="17"/>
  <c r="F61" i="17"/>
  <c r="F59" i="17"/>
  <c r="F49" i="17"/>
  <c r="F47" i="17"/>
  <c r="F39" i="17"/>
  <c r="F37" i="17"/>
  <c r="F29" i="17"/>
  <c r="F27" i="17"/>
  <c r="F19" i="17"/>
  <c r="F17" i="17"/>
  <c r="F75" i="17" l="1"/>
  <c r="F65" i="17"/>
  <c r="F55" i="17"/>
  <c r="F43" i="17"/>
  <c r="F33" i="17"/>
  <c r="F23" i="17"/>
  <c r="O10" i="9" l="1"/>
  <c r="O13" i="9"/>
  <c r="F115" i="17" l="1"/>
  <c r="F113" i="17"/>
  <c r="F111" i="17"/>
  <c r="F109" i="17"/>
  <c r="F105" i="17"/>
  <c r="F103" i="17"/>
  <c r="F101" i="17"/>
  <c r="F99" i="17"/>
  <c r="F95" i="17"/>
  <c r="F93" i="17"/>
  <c r="F91" i="17"/>
  <c r="F89" i="17"/>
  <c r="O16" i="9" l="1"/>
  <c r="O19" i="9"/>
  <c r="O22" i="9"/>
  <c r="O25" i="9"/>
  <c r="O28" i="9"/>
  <c r="O31" i="9"/>
  <c r="O34" i="9"/>
  <c r="O37" i="9"/>
  <c r="F77" i="17" l="1"/>
  <c r="F67" i="17"/>
  <c r="F45" i="17"/>
  <c r="F35" i="17"/>
  <c r="F25" i="17"/>
  <c r="F57" i="17"/>
  <c r="D16" i="14"/>
  <c r="D21" i="14" s="1"/>
  <c r="D28" i="14" s="1"/>
  <c r="F15" i="17"/>
  <c r="E21" i="14"/>
  <c r="E28" i="14" s="1"/>
  <c r="F12" i="14"/>
  <c r="F14" i="14"/>
  <c r="E28" i="11"/>
  <c r="F28" i="14" l="1"/>
  <c r="F21" i="14"/>
  <c r="F1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eiacovidou</author>
    <author>KPMG</author>
    <author>ichristodoulou</author>
    <author>epoyiadji</author>
    <author>mgeorghiadou</author>
    <author>aandreou</author>
  </authors>
  <commentList>
    <comment ref="E12" authorId="0" shapeId="0" xr:uid="{00000000-0006-0000-0100-000001000000}">
      <text>
        <r>
          <rPr>
            <sz val="12"/>
            <color indexed="81"/>
            <rFont val="Tahoma"/>
            <family val="2"/>
            <charset val="161"/>
          </rPr>
          <t>Insert reporting period in date format e.g. 01/01/2023 - 31/12/2023</t>
        </r>
      </text>
    </comment>
    <comment ref="E13" authorId="1" shapeId="0" xr:uid="{00000000-0006-0000-0100-000002000000}">
      <text>
        <r>
          <rPr>
            <sz val="12"/>
            <color indexed="81"/>
            <rFont val="Tahoma"/>
            <family val="2"/>
            <charset val="161"/>
          </rPr>
          <t xml:space="preserve">The information should be provided on a single basis. </t>
        </r>
      </text>
    </comment>
    <comment ref="E14" authorId="2" shapeId="0" xr:uid="{00000000-0006-0000-0100-000003000000}">
      <text>
        <r>
          <rPr>
            <sz val="12"/>
            <color indexed="81"/>
            <rFont val="Tahoma"/>
            <family val="2"/>
            <charset val="161"/>
          </rPr>
          <t>This cell is automatically completed and refers to the date as at the end of the reporting period.</t>
        </r>
        <r>
          <rPr>
            <sz val="9"/>
            <color indexed="81"/>
            <rFont val="Tahoma"/>
            <family val="2"/>
            <charset val="161"/>
          </rPr>
          <t xml:space="preserve">
</t>
        </r>
      </text>
    </comment>
    <comment ref="E15" authorId="3" shapeId="0" xr:uid="{00000000-0006-0000-0100-000004000000}">
      <text>
        <r>
          <rPr>
            <sz val="12"/>
            <color indexed="81"/>
            <rFont val="Tahoma"/>
            <family val="2"/>
            <charset val="161"/>
          </rPr>
          <t>This cell is automatically completed and refers to the previous reference date, e.g. if the current reference date is 31/12/2023, the previous reference date is 12 months back i.e. 31/12/2022.</t>
        </r>
      </text>
    </comment>
    <comment ref="E16" authorId="4" shapeId="0" xr:uid="{00000000-0006-0000-0100-000005000000}">
      <text>
        <r>
          <rPr>
            <sz val="12"/>
            <color indexed="81"/>
            <rFont val="Tahoma"/>
            <family val="2"/>
            <charset val="161"/>
          </rPr>
          <t>Insert submission date in date format e.g. 26/02/2024</t>
        </r>
      </text>
    </comment>
    <comment ref="E17" authorId="0" shapeId="0" xr:uid="{00000000-0006-0000-0100-000006000000}">
      <text>
        <r>
          <rPr>
            <sz val="12"/>
            <color indexed="81"/>
            <rFont val="Tahoma"/>
            <family val="2"/>
            <charset val="161"/>
          </rPr>
          <t>Insert name of entity as on CBR license.</t>
        </r>
      </text>
    </comment>
    <comment ref="E18" authorId="0" shapeId="0" xr:uid="{00000000-0006-0000-0100-000007000000}">
      <text>
        <r>
          <rPr>
            <sz val="12"/>
            <color indexed="81"/>
            <rFont val="Tahoma"/>
            <family val="2"/>
            <charset val="161"/>
          </rPr>
          <t>Insert identification code as provided by CySEC.</t>
        </r>
      </text>
    </comment>
    <comment ref="E19" authorId="5" shapeId="0" xr:uid="{00000000-0006-0000-0100-000008000000}">
      <text>
        <r>
          <rPr>
            <sz val="12"/>
            <color indexed="81"/>
            <rFont val="Tahoma"/>
            <family val="2"/>
            <charset val="161"/>
          </rPr>
          <t>{TRS username}_yyyymmdd_RBSF-CBR 
where yyyymmdd=Reference date  
i.e. 20231231 for reference date of 31/12/2023</t>
        </r>
      </text>
    </comment>
  </commentList>
</comments>
</file>

<file path=xl/sharedStrings.xml><?xml version="1.0" encoding="utf-8"?>
<sst xmlns="http://schemas.openxmlformats.org/spreadsheetml/2006/main" count="1499" uniqueCount="939">
  <si>
    <t>Country of Origin</t>
  </si>
  <si>
    <t>2.1</t>
  </si>
  <si>
    <t>2.2</t>
  </si>
  <si>
    <t>2.3</t>
  </si>
  <si>
    <t>3.1</t>
  </si>
  <si>
    <t>3.2</t>
  </si>
  <si>
    <t xml:space="preserve">Date of update </t>
  </si>
  <si>
    <t xml:space="preserve">Version  </t>
  </si>
  <si>
    <t>Reporting Currency</t>
  </si>
  <si>
    <t>EURO</t>
  </si>
  <si>
    <t>4.1</t>
  </si>
  <si>
    <t>4.2</t>
  </si>
  <si>
    <t>4.3</t>
  </si>
  <si>
    <t>4.4</t>
  </si>
  <si>
    <t>Omnibus Accounts</t>
  </si>
  <si>
    <t>Drop-down list - must be completed by the entity</t>
  </si>
  <si>
    <t>Section B - Clientele</t>
  </si>
  <si>
    <t>Introduced Activity</t>
  </si>
  <si>
    <t>5.1</t>
  </si>
  <si>
    <t>4.1.3</t>
  </si>
  <si>
    <t>4.2.1</t>
  </si>
  <si>
    <t>4.2.2</t>
  </si>
  <si>
    <t>4.2.3</t>
  </si>
  <si>
    <t>4.2.4</t>
  </si>
  <si>
    <t>4.2.5</t>
  </si>
  <si>
    <t>4.3.1</t>
  </si>
  <si>
    <t>4.3.2</t>
  </si>
  <si>
    <t>4.3.3</t>
  </si>
  <si>
    <t>4.3.4</t>
  </si>
  <si>
    <t>4.3.5</t>
  </si>
  <si>
    <t>4.4.1</t>
  </si>
  <si>
    <t>4.4.2</t>
  </si>
  <si>
    <t>4.4.3</t>
  </si>
  <si>
    <t>4.4.4</t>
  </si>
  <si>
    <t>4.4.5</t>
  </si>
  <si>
    <t>4.1.1</t>
  </si>
  <si>
    <t>4.1.4</t>
  </si>
  <si>
    <t>4.2.6</t>
  </si>
  <si>
    <t>4.3.6</t>
  </si>
  <si>
    <t>4.4.6</t>
  </si>
  <si>
    <t>2.1.1</t>
  </si>
  <si>
    <t>2.1.3</t>
  </si>
  <si>
    <t>2.3.1</t>
  </si>
  <si>
    <t>2.3.3</t>
  </si>
  <si>
    <t>2.1.4</t>
  </si>
  <si>
    <t>2.1.5</t>
  </si>
  <si>
    <t>3.1.1</t>
  </si>
  <si>
    <t>3.1.3</t>
  </si>
  <si>
    <t>3.1.4</t>
  </si>
  <si>
    <t>3.1.5</t>
  </si>
  <si>
    <t>3.2.1</t>
  </si>
  <si>
    <t>3.2.2</t>
  </si>
  <si>
    <t>3.2.3</t>
  </si>
  <si>
    <t>3.2.4</t>
  </si>
  <si>
    <t>3.2.5</t>
  </si>
  <si>
    <t>4.1.5</t>
  </si>
  <si>
    <t>2.3.4</t>
  </si>
  <si>
    <t>2.3.5</t>
  </si>
  <si>
    <t>1.1</t>
  </si>
  <si>
    <t>1.2</t>
  </si>
  <si>
    <t>1.3</t>
  </si>
  <si>
    <t>1.</t>
  </si>
  <si>
    <t>2.</t>
  </si>
  <si>
    <t>3.</t>
  </si>
  <si>
    <t>4.</t>
  </si>
  <si>
    <t>5.</t>
  </si>
  <si>
    <t>6.</t>
  </si>
  <si>
    <t>7.</t>
  </si>
  <si>
    <t>8.</t>
  </si>
  <si>
    <t>9.</t>
  </si>
  <si>
    <t>10.</t>
  </si>
  <si>
    <t>NOTES</t>
  </si>
  <si>
    <t>1.4</t>
  </si>
  <si>
    <t>1.1.1</t>
  </si>
  <si>
    <t>Please select from the drop down list above</t>
  </si>
  <si>
    <t>PEPs</t>
  </si>
  <si>
    <t>Sanctions Lists</t>
  </si>
  <si>
    <t>Trusts</t>
  </si>
  <si>
    <t>Has been convicted or there are investigations against him/her</t>
  </si>
  <si>
    <t>6.1</t>
  </si>
  <si>
    <t>6.2</t>
  </si>
  <si>
    <t>Income Statement</t>
  </si>
  <si>
    <t>Net Trading Income</t>
  </si>
  <si>
    <t>Net Income</t>
  </si>
  <si>
    <t xml:space="preserve">Trading Income </t>
  </si>
  <si>
    <t>Direct trading costs</t>
  </si>
  <si>
    <t>Administrative Expenses (including depreciation)</t>
  </si>
  <si>
    <t xml:space="preserve">Earnings before interest and tax </t>
  </si>
  <si>
    <t>EBIT</t>
  </si>
  <si>
    <t>Finance Income</t>
  </si>
  <si>
    <t>Finance Expense</t>
  </si>
  <si>
    <t>2.2.1</t>
  </si>
  <si>
    <t>2.2.3</t>
  </si>
  <si>
    <t>2.2.4</t>
  </si>
  <si>
    <t>2.2.5</t>
  </si>
  <si>
    <t>Number of SARs</t>
  </si>
  <si>
    <t>T - 1</t>
  </si>
  <si>
    <t>T</t>
  </si>
  <si>
    <t>6.3</t>
  </si>
  <si>
    <t>6.4</t>
  </si>
  <si>
    <t>6.5</t>
  </si>
  <si>
    <t>6.6</t>
  </si>
  <si>
    <t>8.1</t>
  </si>
  <si>
    <t>8.2</t>
  </si>
  <si>
    <t>5.2</t>
  </si>
  <si>
    <t>T-1</t>
  </si>
  <si>
    <t>Risk Management Function</t>
  </si>
  <si>
    <t>AML Function</t>
  </si>
  <si>
    <t>Internal Audit Function</t>
  </si>
  <si>
    <t>% Change</t>
  </si>
  <si>
    <t>Total high risk clients' money do not exceed the total clients' money</t>
  </si>
  <si>
    <t>Total low risk clients' money do not exceed the total clients' money</t>
  </si>
  <si>
    <t>GENERAL TESTS</t>
  </si>
  <si>
    <t>Completion</t>
  </si>
  <si>
    <t>SUMMARY RESULT</t>
  </si>
  <si>
    <t>Administrative expenses may include wages and salaries, utility costs, rent, legal fees, auditors' remuneration, outsourcing fees, marketing costs etc.</t>
  </si>
  <si>
    <t>Losses incurred twice in the last 3 financial years</t>
  </si>
  <si>
    <t>Losses incur for the last 3 consecutive years</t>
  </si>
  <si>
    <t>“Employees” refers to the entity’s total personnel including management (i.e. Executive Directors and Managers) and employees under secondment agreement.</t>
  </si>
  <si>
    <t>5.3</t>
  </si>
  <si>
    <t>5.4</t>
  </si>
  <si>
    <t>Is one or more of the following significant functions outsourced or partially outsourced?</t>
  </si>
  <si>
    <t>Cash Transactions</t>
  </si>
  <si>
    <t>N/A</t>
  </si>
  <si>
    <t>Other income from non-trading activities</t>
  </si>
  <si>
    <t xml:space="preserve"> </t>
  </si>
  <si>
    <t>Same as 1.3 above</t>
  </si>
  <si>
    <t>Same as 2.1.3 above</t>
  </si>
  <si>
    <t>Section A - General Information</t>
  </si>
  <si>
    <t>Where "T" refers to the current reporting period and "T-1" to the previous reporting period (refer to Section A)</t>
  </si>
  <si>
    <t>VALIDATION TESTS</t>
  </si>
  <si>
    <t>Total money of clients from EEA and third countries equals the total clients' money</t>
  </si>
  <si>
    <t>Total money of clients from third countries do not exceed the total clients' money</t>
  </si>
  <si>
    <t>The questionnaire is fully completed</t>
  </si>
  <si>
    <t>5.5</t>
  </si>
  <si>
    <t>5.6</t>
  </si>
  <si>
    <t>7.1</t>
  </si>
  <si>
    <t>7.2</t>
  </si>
  <si>
    <t>Number of eligible third parties that the entity has relied on to perform Due Diligence and KYC procedures as at the reference date.</t>
  </si>
  <si>
    <t>Total Clients' Assets as at the reference date</t>
  </si>
  <si>
    <t>Total Clients' Money as at the reference date</t>
  </si>
  <si>
    <t>Direct trading costs may include brokerage commissions paid, custody, other trading fees paid and any other costs which directly relate to the trading income above.</t>
  </si>
  <si>
    <t>Client's Business Activities</t>
  </si>
  <si>
    <t>Clients' Money as at the reference date</t>
  </si>
  <si>
    <t>Clients' Financial Instruments as at the reference date</t>
  </si>
  <si>
    <t xml:space="preserve">Clients' Financial Instruments as at the reference date </t>
  </si>
  <si>
    <t>Number of employees as at the reference date</t>
  </si>
  <si>
    <t>Ownership (as at the reference date)</t>
  </si>
  <si>
    <t>Outsourcing (as at the reference date)</t>
  </si>
  <si>
    <t>"Clients' money" refer to money held or administered by the regulated entity on behalf of the clients.
On and off balance sheet clients' money should be reported.</t>
  </si>
  <si>
    <t>General Information</t>
  </si>
  <si>
    <t>Total normal risk clients' money do not exceed the total clients' money</t>
  </si>
  <si>
    <t>ISO Country Codes</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</si>
  <si>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</si>
  <si>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</si>
  <si>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</si>
  <si>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</si>
  <si>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</si>
  <si>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</si>
  <si>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</si>
  <si>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</si>
  <si>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</si>
  <si>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</si>
  <si>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</si>
  <si>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</si>
  <si>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</si>
  <si>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</si>
  <si>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</si>
  <si>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</si>
  <si>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</si>
  <si>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</si>
  <si>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</si>
  <si>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</si>
  <si>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</si>
  <si>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</si>
  <si>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</si>
  <si>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</si>
  <si>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</si>
  <si>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</si>
  <si>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</si>
  <si>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</si>
  <si>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</si>
  <si>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</si>
  <si>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</si>
  <si>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</si>
  <si>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</si>
  <si>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</si>
  <si>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</si>
  <si>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</si>
  <si>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</si>
  <si>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</si>
  <si>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</si>
  <si>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</si>
  <si>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</si>
  <si>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</si>
  <si>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</si>
  <si>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</si>
  <si>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</si>
  <si>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</si>
  <si>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</si>
  <si>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</si>
  <si>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</si>
  <si>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</si>
  <si>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</si>
  <si>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</si>
  <si>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</si>
  <si>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</si>
  <si>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</si>
  <si>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</si>
  <si>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</si>
  <si>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</si>
  <si>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</si>
  <si>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</si>
  <si>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</si>
  <si>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</si>
  <si>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</si>
  <si>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</si>
  <si>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</si>
  <si>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</si>
  <si>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</si>
  <si>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</si>
  <si>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</si>
  <si>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</si>
  <si>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</si>
  <si>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</si>
  <si>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</si>
  <si>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</si>
  <si>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</si>
  <si>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</si>
  <si>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</si>
  <si>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</si>
  <si>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</si>
  <si>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</si>
  <si>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</si>
  <si>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</si>
  <si>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</si>
  <si>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</si>
  <si>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</si>
  <si>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</si>
  <si>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</si>
  <si>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</si>
  <si>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</si>
  <si>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</si>
  <si>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</si>
  <si>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</si>
  <si>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</si>
  <si>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</si>
  <si>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</si>
  <si>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</si>
  <si>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</si>
  <si>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</si>
  <si>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</si>
  <si>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</si>
  <si>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</si>
  <si>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</si>
  <si>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</si>
  <si>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</si>
  <si>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</si>
  <si>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</si>
  <si>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</si>
  <si>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</si>
  <si>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</si>
  <si>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</si>
  <si>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</si>
  <si>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</si>
  <si>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</si>
  <si>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</si>
  <si>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</si>
  <si>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</si>
  <si>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</si>
  <si>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</si>
  <si>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</si>
  <si>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</si>
  <si>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</si>
  <si>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</si>
  <si>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</si>
  <si>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</si>
  <si>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</si>
  <si>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</si>
  <si>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</si>
  <si>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</si>
  <si>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</si>
  <si>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</si>
  <si>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</si>
  <si>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</si>
  <si>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</si>
  <si>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</si>
  <si>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</si>
  <si>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</si>
  <si>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</si>
  <si>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</si>
  <si>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</si>
  <si>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</si>
  <si>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</si>
  <si>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</si>
  <si>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</si>
  <si>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</si>
  <si>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</si>
  <si>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</si>
  <si>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</si>
  <si>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</si>
  <si>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</si>
  <si>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</si>
  <si>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</si>
  <si>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</si>
  <si>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</si>
  <si>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</si>
  <si>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</si>
  <si>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</si>
  <si>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</si>
  <si>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</si>
  <si>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</si>
  <si>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</si>
  <si>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</si>
  <si>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</si>
  <si>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</si>
  <si>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</si>
  <si>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</si>
  <si>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</si>
  <si>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</si>
  <si>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</si>
  <si>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</si>
  <si>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</si>
  <si>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</si>
  <si>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</si>
  <si>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</si>
  <si>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</si>
  <si>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</si>
  <si>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</si>
  <si>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</si>
  <si>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</si>
  <si>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</si>
  <si>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</si>
  <si>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</si>
  <si>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</si>
  <si>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</si>
  <si>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</si>
  <si>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</si>
  <si>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</si>
  <si>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</si>
  <si>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</si>
  <si>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</si>
  <si>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</si>
  <si>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</si>
  <si>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</si>
  <si>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</si>
  <si>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</si>
  <si>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</si>
  <si>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</si>
  <si>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</si>
  <si>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</si>
  <si>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</si>
  <si>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</si>
  <si>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</si>
  <si>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</si>
  <si>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</si>
  <si>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</si>
  <si>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</si>
  <si>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</si>
  <si>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</si>
  <si>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</si>
  <si>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</si>
  <si>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</si>
  <si>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</si>
  <si>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</si>
  <si>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</si>
  <si>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</si>
  <si>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</si>
  <si>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</si>
  <si>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</si>
  <si>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</si>
  <si>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</si>
  <si>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</si>
  <si>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</si>
  <si>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</si>
  <si>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</si>
  <si>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</si>
  <si>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</si>
  <si>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</si>
  <si>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</si>
  <si>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</si>
  <si>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</si>
  <si>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</si>
  <si>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</si>
  <si>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</si>
  <si>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</si>
  <si>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</si>
  <si>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</si>
  <si>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</si>
  <si>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</si>
  <si>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</si>
  <si>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</si>
  <si>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</si>
  <si>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</si>
  <si>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</si>
  <si>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</si>
  <si>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</si>
  <si>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</si>
  <si>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</si>
  <si>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</si>
  <si>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</si>
  <si>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</si>
  <si>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Single</t>
  </si>
  <si>
    <t>INSTRUCTIONS</t>
  </si>
  <si>
    <t>Green cells must be completed by the entity</t>
  </si>
  <si>
    <t>For official use only - Locked cells</t>
  </si>
  <si>
    <t>Mandatory fields are completed</t>
  </si>
  <si>
    <t>A.</t>
  </si>
  <si>
    <t>Section E - Financial Information</t>
  </si>
  <si>
    <t>NO</t>
  </si>
  <si>
    <t>B.</t>
  </si>
  <si>
    <t>Reporting Period</t>
  </si>
  <si>
    <t>Basis of preparation</t>
  </si>
  <si>
    <t>Reference Date</t>
  </si>
  <si>
    <t>Previous Reference Date</t>
  </si>
  <si>
    <t>File name</t>
  </si>
  <si>
    <t>YES</t>
  </si>
  <si>
    <t>No losses incurred in the last 3 financial years</t>
  </si>
  <si>
    <t>Losses incurred once over the last 3 financial years</t>
  </si>
  <si>
    <t>Please insert the client code as per your internal records.</t>
  </si>
  <si>
    <t xml:space="preserve">Clients' Money as at the reference date                                                                 </t>
  </si>
  <si>
    <r>
      <t xml:space="preserve">Clients' Financial Instruments as at the reference date                                        </t>
    </r>
    <r>
      <rPr>
        <i/>
        <sz val="12"/>
        <rFont val="Calibri"/>
        <family val="2"/>
        <charset val="161"/>
        <scheme val="minor"/>
      </rPr>
      <t xml:space="preserve">                                                                                                                                                                                                                                </t>
    </r>
  </si>
  <si>
    <t xml:space="preserve">Clients' Money as at the reference date                                                                  </t>
  </si>
  <si>
    <t xml:space="preserve">Clients' Financial Instruments as at the reference date                                      </t>
  </si>
  <si>
    <t xml:space="preserve">Clients' Money as at the reference date                                                              </t>
  </si>
  <si>
    <t xml:space="preserve">Clients' Financial Instruments as at the reference date                                       </t>
  </si>
  <si>
    <t xml:space="preserve">Clients' Money as at the reference date                                                               </t>
  </si>
  <si>
    <t>Column D</t>
  </si>
  <si>
    <t>Column E</t>
  </si>
  <si>
    <t>Column F</t>
  </si>
  <si>
    <t>For example, for five thousands please insert 5.000. If you have a number of 2.121.516,25 then you should report 2.121.516.</t>
  </si>
  <si>
    <t xml:space="preserve">Please use the exchange rate published in the website of the European Central Bank: </t>
  </si>
  <si>
    <t>www.ecb.int/stats/exchange/eurofxref/html/index.en.html#downloads</t>
  </si>
  <si>
    <t>under 'All bilateral exchange rates times series' with the frequency 'Daily', as at the reference date.</t>
  </si>
  <si>
    <t xml:space="preserve">   If the answer is zero, please insert:</t>
  </si>
  <si>
    <r>
      <rPr>
        <b/>
        <sz val="12"/>
        <color rgb="FF000000"/>
        <rFont val="Calibri"/>
        <family val="2"/>
        <charset val="161"/>
        <scheme val="minor"/>
      </rPr>
      <t xml:space="preserve">2) Empty Cells: </t>
    </r>
    <r>
      <rPr>
        <sz val="12"/>
        <color rgb="FF000000"/>
        <rFont val="Calibri"/>
        <family val="2"/>
        <charset val="161"/>
        <scheme val="minor"/>
      </rPr>
      <t xml:space="preserve">Please complete all green cells. </t>
    </r>
    <r>
      <rPr>
        <b/>
        <sz val="12"/>
        <color rgb="FF000000"/>
        <rFont val="Calibri"/>
        <family val="2"/>
        <charset val="161"/>
        <scheme val="minor"/>
      </rPr>
      <t>Do not leave any green cells blank.</t>
    </r>
  </si>
  <si>
    <t>Below are some general instructions you should take into consideration for the completion of this Form.</t>
  </si>
  <si>
    <r>
      <rPr>
        <b/>
        <sz val="12"/>
        <color rgb="FF000000"/>
        <rFont val="Calibri"/>
        <family val="2"/>
        <charset val="161"/>
        <scheme val="minor"/>
      </rPr>
      <t xml:space="preserve">3) </t>
    </r>
    <r>
      <rPr>
        <sz val="12"/>
        <color rgb="FF000000"/>
        <rFont val="Calibri"/>
        <family val="2"/>
        <charset val="161"/>
        <scheme val="minor"/>
      </rPr>
      <t>If the question is not applicable, please insert:</t>
    </r>
  </si>
  <si>
    <r>
      <t xml:space="preserve">5) Drop down lists: </t>
    </r>
    <r>
      <rPr>
        <sz val="12"/>
        <color rgb="FF000000"/>
        <rFont val="Calibri"/>
        <family val="2"/>
        <charset val="161"/>
        <scheme val="minor"/>
      </rPr>
      <t>When a drop down list is available</t>
    </r>
    <r>
      <rPr>
        <b/>
        <sz val="12"/>
        <color rgb="FF000000"/>
        <rFont val="Calibri"/>
        <family val="2"/>
        <charset val="161"/>
        <scheme val="minor"/>
      </rPr>
      <t xml:space="preserve"> </t>
    </r>
    <r>
      <rPr>
        <b/>
        <u/>
        <sz val="12"/>
        <color rgb="FF000000"/>
        <rFont val="Calibri"/>
        <family val="2"/>
        <charset val="161"/>
        <scheme val="minor"/>
      </rPr>
      <t>always</t>
    </r>
    <r>
      <rPr>
        <sz val="12"/>
        <color rgb="FF000000"/>
        <rFont val="Calibri"/>
        <family val="2"/>
        <charset val="161"/>
        <scheme val="minor"/>
      </rPr>
      <t xml:space="preserve"> use the drop down list.</t>
    </r>
  </si>
  <si>
    <r>
      <t>6) Amounts should be completed / reported in Euro (€)</t>
    </r>
    <r>
      <rPr>
        <sz val="12"/>
        <color rgb="FF000000"/>
        <rFont val="Calibri"/>
        <family val="2"/>
        <charset val="161"/>
        <scheme val="minor"/>
      </rPr>
      <t xml:space="preserve"> (also indicated as the reporting currency in </t>
    </r>
    <r>
      <rPr>
        <b/>
        <sz val="12"/>
        <color rgb="FF000000"/>
        <rFont val="Calibri"/>
        <family val="2"/>
        <charset val="161"/>
        <scheme val="minor"/>
      </rPr>
      <t>Section A, Cell E20</t>
    </r>
    <r>
      <rPr>
        <sz val="12"/>
        <color rgb="FF000000"/>
        <rFont val="Calibri"/>
        <family val="2"/>
        <charset val="161"/>
        <scheme val="minor"/>
      </rPr>
      <t xml:space="preserve">). </t>
    </r>
  </si>
  <si>
    <t xml:space="preserve">7) Amounts should be reported in EUR (round up to the nearest Euro).  </t>
  </si>
  <si>
    <r>
      <t xml:space="preserve">9) Submission Date: </t>
    </r>
    <r>
      <rPr>
        <sz val="12"/>
        <color rgb="FF000000"/>
        <rFont val="Calibri"/>
        <family val="2"/>
        <charset val="161"/>
        <scheme val="minor"/>
      </rPr>
      <t xml:space="preserve">The submission date in </t>
    </r>
    <r>
      <rPr>
        <b/>
        <sz val="12"/>
        <color rgb="FF000000"/>
        <rFont val="Calibri"/>
        <family val="2"/>
        <charset val="161"/>
        <scheme val="minor"/>
      </rPr>
      <t xml:space="preserve">Section A, Cell E16 </t>
    </r>
    <r>
      <rPr>
        <sz val="12"/>
        <color rgb="FF000000"/>
        <rFont val="Calibri"/>
        <family val="2"/>
        <charset val="161"/>
        <scheme val="minor"/>
      </rPr>
      <t>must be the actual date for submitting the Form through the TRS.</t>
    </r>
  </si>
  <si>
    <r>
      <t xml:space="preserve">10) Resubmission Date: </t>
    </r>
    <r>
      <rPr>
        <sz val="12"/>
        <color rgb="FF000000"/>
        <rFont val="Calibri"/>
        <family val="2"/>
        <charset val="161"/>
        <scheme val="minor"/>
      </rPr>
      <t xml:space="preserve">The submission date in </t>
    </r>
    <r>
      <rPr>
        <b/>
        <sz val="12"/>
        <color rgb="FF000000"/>
        <rFont val="Calibri"/>
        <family val="2"/>
        <charset val="161"/>
        <scheme val="minor"/>
      </rPr>
      <t xml:space="preserve">Section A, Cell E16 </t>
    </r>
    <r>
      <rPr>
        <sz val="12"/>
        <color rgb="FF000000"/>
        <rFont val="Calibri"/>
        <family val="2"/>
        <charset val="161"/>
        <scheme val="minor"/>
      </rPr>
      <t>must be the actual date of resubmission of the Form through the TRS.</t>
    </r>
  </si>
  <si>
    <t xml:space="preserve">12) The Excel® must be of 2007 version and onwards.  </t>
  </si>
  <si>
    <t xml:space="preserve">13) Please make sure that the Formulas -&gt; Calculation Options tab is set to the Automatic option.                                             </t>
  </si>
  <si>
    <t>1) Colour scheme:</t>
  </si>
  <si>
    <r>
      <t xml:space="preserve">■ </t>
    </r>
    <r>
      <rPr>
        <b/>
        <sz val="12"/>
        <color rgb="FF000000"/>
        <rFont val="Calibri"/>
        <family val="2"/>
        <charset val="161"/>
        <scheme val="minor"/>
      </rPr>
      <t>"N/A"</t>
    </r>
    <r>
      <rPr>
        <sz val="12"/>
        <color rgb="FF000000"/>
        <rFont val="Calibri"/>
        <family val="2"/>
        <charset val="161"/>
        <scheme val="minor"/>
      </rPr>
      <t xml:space="preserve"> - where a text response is required, or </t>
    </r>
  </si>
  <si>
    <r>
      <t xml:space="preserve">■ </t>
    </r>
    <r>
      <rPr>
        <b/>
        <sz val="12"/>
        <color rgb="FF000000"/>
        <rFont val="Calibri"/>
        <family val="2"/>
        <charset val="161"/>
        <scheme val="minor"/>
      </rPr>
      <t>"0"</t>
    </r>
    <r>
      <rPr>
        <sz val="12"/>
        <color rgb="FF000000"/>
        <rFont val="Calibri"/>
        <family val="2"/>
        <charset val="161"/>
        <scheme val="minor"/>
      </rPr>
      <t xml:space="preserve"> - where a numerical response is required.</t>
    </r>
  </si>
  <si>
    <r>
      <t xml:space="preserve">You are kindly requested to complete the following sections of this Form. </t>
    </r>
    <r>
      <rPr>
        <b/>
        <sz val="12"/>
        <color rgb="FF000000"/>
        <rFont val="Calibri"/>
        <family val="2"/>
        <charset val="161"/>
        <scheme val="minor"/>
      </rPr>
      <t>The basis for the preparation of the data to be reported is SINGLE</t>
    </r>
    <r>
      <rPr>
        <sz val="12"/>
        <color rgb="FF000000"/>
        <rFont val="Calibri"/>
        <family val="2"/>
        <charset val="161"/>
        <scheme val="minor"/>
      </rPr>
      <t xml:space="preserve">.                                   </t>
    </r>
  </si>
  <si>
    <t>Each section refers to certain information on different areas, as follows:</t>
  </si>
  <si>
    <t>formulas for validating the Form and may result in rejecting the respective Form and/or incorrect data.</t>
  </si>
  <si>
    <t xml:space="preserve">8) Before submission, it must be ensured that the Summary Result in the tab "Validation Tests" indicates 'Validated'    . </t>
  </si>
  <si>
    <r>
      <t xml:space="preserve">11) Reference Date: </t>
    </r>
    <r>
      <rPr>
        <sz val="12"/>
        <color rgb="FF000000"/>
        <rFont val="Calibri"/>
        <family val="2"/>
        <charset val="161"/>
        <scheme val="minor"/>
      </rPr>
      <t xml:space="preserve">The reference date in </t>
    </r>
    <r>
      <rPr>
        <b/>
        <sz val="12"/>
        <color rgb="FF000000"/>
        <rFont val="Calibri"/>
        <family val="2"/>
        <charset val="161"/>
        <scheme val="minor"/>
      </rPr>
      <t xml:space="preserve">Section A, Cell E14 </t>
    </r>
    <r>
      <rPr>
        <sz val="12"/>
        <color rgb="FF000000"/>
        <rFont val="Calibri"/>
        <family val="2"/>
        <charset val="161"/>
        <scheme val="minor"/>
      </rPr>
      <t xml:space="preserve">is the date as at the end of the reporting period. </t>
    </r>
  </si>
  <si>
    <t>Submission Date</t>
  </si>
  <si>
    <t>5.1.1</t>
  </si>
  <si>
    <t>5.1.2</t>
  </si>
  <si>
    <t>5.1.3</t>
  </si>
  <si>
    <t>5.1.4</t>
  </si>
  <si>
    <t>5.1.5</t>
  </si>
  <si>
    <t>5.1.6</t>
  </si>
  <si>
    <t>5.2.1</t>
  </si>
  <si>
    <t>5.2.2</t>
  </si>
  <si>
    <t>5.3.3</t>
  </si>
  <si>
    <t>5.2.3</t>
  </si>
  <si>
    <t>5.2.4</t>
  </si>
  <si>
    <t>5.2.5</t>
  </si>
  <si>
    <t>5.2.6</t>
  </si>
  <si>
    <t>5.3.1</t>
  </si>
  <si>
    <t>5.3.2</t>
  </si>
  <si>
    <t>5.3.4</t>
  </si>
  <si>
    <t>5.3.5</t>
  </si>
  <si>
    <t>5.3.6</t>
  </si>
  <si>
    <t>5.4.1</t>
  </si>
  <si>
    <t>5.4.2</t>
  </si>
  <si>
    <t>5.4.3</t>
  </si>
  <si>
    <t>5.4.4</t>
  </si>
  <si>
    <t>5.4.5</t>
  </si>
  <si>
    <t>5.4.6</t>
  </si>
  <si>
    <t>5.5.1</t>
  </si>
  <si>
    <t>5.5.2</t>
  </si>
  <si>
    <t>5.5.3</t>
  </si>
  <si>
    <t>5.5.4</t>
  </si>
  <si>
    <t>5.5.5</t>
  </si>
  <si>
    <t>5.5.6</t>
  </si>
  <si>
    <t>5.6.1</t>
  </si>
  <si>
    <t>5.6.2</t>
  </si>
  <si>
    <t>5.6.3</t>
  </si>
  <si>
    <t>5.6.4</t>
  </si>
  <si>
    <t>5.6.5</t>
  </si>
  <si>
    <t>5.6.6</t>
  </si>
  <si>
    <t>5.7</t>
  </si>
  <si>
    <t>5.7.1</t>
  </si>
  <si>
    <t>5.7.2</t>
  </si>
  <si>
    <t>5.7.3</t>
  </si>
  <si>
    <t>5.7.4</t>
  </si>
  <si>
    <t>5.7.5</t>
  </si>
  <si>
    <t>5.7.6</t>
  </si>
  <si>
    <t>5.8</t>
  </si>
  <si>
    <t>5.8.1</t>
  </si>
  <si>
    <t>5.8.2</t>
  </si>
  <si>
    <t>5.8.3</t>
  </si>
  <si>
    <t>5.8.4</t>
  </si>
  <si>
    <t>5.8.5</t>
  </si>
  <si>
    <t>5.8.6</t>
  </si>
  <si>
    <t>7.3</t>
  </si>
  <si>
    <t>7.4</t>
  </si>
  <si>
    <t>7.5</t>
  </si>
  <si>
    <t>7.6</t>
  </si>
  <si>
    <t>8.1.1</t>
  </si>
  <si>
    <t>8.1.2</t>
  </si>
  <si>
    <t>8.1.3</t>
  </si>
  <si>
    <t>8.1.4</t>
  </si>
  <si>
    <t>8.1.5</t>
  </si>
  <si>
    <t>8.1.6</t>
  </si>
  <si>
    <t>11.1</t>
  </si>
  <si>
    <t>"SARs" refer to Suspicious Activity Reports to MOKAS.</t>
  </si>
  <si>
    <r>
      <t xml:space="preserve">Country of incorporation </t>
    </r>
    <r>
      <rPr>
        <i/>
        <sz val="12"/>
        <rFont val="Calibri"/>
        <family val="2"/>
        <charset val="161"/>
        <scheme val="minor"/>
      </rPr>
      <t xml:space="preserve">(Applicable only to legal entities)
</t>
    </r>
    <r>
      <rPr>
        <b/>
        <sz val="12"/>
        <color rgb="FF0066CC"/>
        <rFont val="Calibri"/>
        <family val="2"/>
        <charset val="161"/>
        <scheme val="minor"/>
      </rPr>
      <t>(Note 7)</t>
    </r>
  </si>
  <si>
    <r>
      <t xml:space="preserve">Total Inflows of money in Client's Accounts
</t>
    </r>
    <r>
      <rPr>
        <i/>
        <sz val="12"/>
        <color indexed="8"/>
        <rFont val="Calibri"/>
        <family val="2"/>
        <charset val="161"/>
        <scheme val="minor"/>
      </rPr>
      <t>(for the reporting period)</t>
    </r>
  </si>
  <si>
    <r>
      <t xml:space="preserve">Total Outflows of money from Client's Accounts
</t>
    </r>
    <r>
      <rPr>
        <i/>
        <sz val="12"/>
        <color indexed="8"/>
        <rFont val="Calibri"/>
        <family val="2"/>
        <charset val="161"/>
        <scheme val="minor"/>
      </rPr>
      <t>(for the reporting period)</t>
    </r>
  </si>
  <si>
    <r>
      <t xml:space="preserve">Country of residence of BO(s) 
</t>
    </r>
    <r>
      <rPr>
        <i/>
        <sz val="12"/>
        <color indexed="8"/>
        <rFont val="Calibri"/>
        <family val="2"/>
        <charset val="161"/>
        <scheme val="minor"/>
      </rPr>
      <t>(Applicable only to legal entities)</t>
    </r>
    <r>
      <rPr>
        <b/>
        <sz val="12"/>
        <color indexed="8"/>
        <rFont val="Calibri"/>
        <family val="2"/>
        <charset val="161"/>
        <scheme val="minor"/>
      </rPr>
      <t xml:space="preserve">
</t>
    </r>
    <r>
      <rPr>
        <b/>
        <sz val="12"/>
        <color rgb="FF0066CC"/>
        <rFont val="Calibri"/>
        <family val="2"/>
        <charset val="161"/>
        <scheme val="minor"/>
      </rPr>
      <t>(Note 6)</t>
    </r>
  </si>
  <si>
    <t>Average increase/(decrease) in value of 
Clients' Assets over the year</t>
  </si>
  <si>
    <t>Total Value of Clients' Financial Instruments 
as at the reference date</t>
  </si>
  <si>
    <t>Transparency</t>
  </si>
  <si>
    <t>Bearer shares</t>
  </si>
  <si>
    <t>1.1.2</t>
  </si>
  <si>
    <t xml:space="preserve">Nominee shareholders </t>
  </si>
  <si>
    <t>1.1.3</t>
  </si>
  <si>
    <t>Complexity</t>
  </si>
  <si>
    <t>2.4</t>
  </si>
  <si>
    <t>Value and size of transactions</t>
  </si>
  <si>
    <t>Deposits</t>
  </si>
  <si>
    <t>Withdrawals</t>
  </si>
  <si>
    <t xml:space="preserve">1.1 </t>
  </si>
  <si>
    <t xml:space="preserve">1.2 </t>
  </si>
  <si>
    <t>http://www.fatf-gafi.org/publications/high-riskandnon-cooperativejurisdictions</t>
  </si>
  <si>
    <t xml:space="preserve">1.3 </t>
  </si>
  <si>
    <t xml:space="preserve">2.1 </t>
  </si>
  <si>
    <t xml:space="preserve">2.2 </t>
  </si>
  <si>
    <t xml:space="preserve">2.3 </t>
  </si>
  <si>
    <t xml:space="preserve">3.1 </t>
  </si>
  <si>
    <t xml:space="preserve">3.2 </t>
  </si>
  <si>
    <t xml:space="preserve">3.3 </t>
  </si>
  <si>
    <t>3.4</t>
  </si>
  <si>
    <t>No Investment Advice or Portfolio Management</t>
  </si>
  <si>
    <t>Independent Investment Advice</t>
  </si>
  <si>
    <t>Non-Independent Investment Advice and/or Portfolio Management</t>
  </si>
  <si>
    <t>Indirect Clearing</t>
  </si>
  <si>
    <t>Clearing Member</t>
  </si>
  <si>
    <t>Does not trade in instrument subject to clearing</t>
  </si>
  <si>
    <t>10.1</t>
  </si>
  <si>
    <t>10.2</t>
  </si>
  <si>
    <t>%</t>
  </si>
  <si>
    <t>"Clients' Assets" refer to the total of clients' money and clients' financial instruments which are held or administered by the entity, as per its authorization, as at the reference date. 
The total of on and off balance sheet items should be reported.
Where "T" refers to the reference date of this report and "T-1" to the previous reference date (refer to Section A). 
"T" &amp; "T-1" are automatically calculated and are the total of the figures provided in points 1.2 and 1.3 below, respectively.</t>
  </si>
  <si>
    <t xml:space="preserve">Deposits during the reporting period                                                                     </t>
  </si>
  <si>
    <t xml:space="preserve">Withdrawals during the reporting period                         </t>
  </si>
  <si>
    <t xml:space="preserve">Deposits during the reporting period                                                                      </t>
  </si>
  <si>
    <t xml:space="preserve">Withdrawals during the reporting period                                                              </t>
  </si>
  <si>
    <t xml:space="preserve">Deposits during the reporting period                                                                   </t>
  </si>
  <si>
    <t xml:space="preserve">Withdrawals during the reporting period                                                               </t>
  </si>
  <si>
    <t xml:space="preserve">Withdrawals during the reporting period                                                                  </t>
  </si>
  <si>
    <t xml:space="preserve">Deposits during the reporting period                                                                    </t>
  </si>
  <si>
    <t>Deposits during the reporting period</t>
  </si>
  <si>
    <t>Withdrawals during the reporting period</t>
  </si>
  <si>
    <t>Volume of Transactions during the reporting period</t>
  </si>
  <si>
    <t>Suspicious Activities during the reporting period</t>
  </si>
  <si>
    <t>Customers</t>
  </si>
  <si>
    <t xml:space="preserve">Customer Risk Categorisation                                                                                      </t>
  </si>
  <si>
    <t>High Risk Customers</t>
  </si>
  <si>
    <t>Please insert the total deposits from customers during the reporting period.
This includes customers' funds that were deposited and were held or administrated by the entity during the reporting period.
The amount should be reported in EUR.</t>
  </si>
  <si>
    <t>Please insert the total withdrawals from customers during the reporting period.
This includes customers' funds that were held or administrated by the entity and were withdrawn during the reporting period.
The amount should be reported in EUR.</t>
  </si>
  <si>
    <t>Normal Risk Customers</t>
  </si>
  <si>
    <t>Low Risk Customers</t>
  </si>
  <si>
    <t>Customers from EEA Countries</t>
  </si>
  <si>
    <t>Customers from Third Countries</t>
  </si>
  <si>
    <t>Types of High Risk Customers</t>
  </si>
  <si>
    <t xml:space="preserve">Number of Customers as at the reference date                                                         </t>
  </si>
  <si>
    <t>Number of Customers as at the reference date</t>
  </si>
  <si>
    <t>PEPs Customers</t>
  </si>
  <si>
    <t>Customers with complex or unusual transactions</t>
  </si>
  <si>
    <t>Other High Risk Customers</t>
  </si>
  <si>
    <t>Other Types of Customers</t>
  </si>
  <si>
    <t>Non face to face Customers</t>
  </si>
  <si>
    <t>Customers whose shares are in a bearer form</t>
  </si>
  <si>
    <t>Trust Customers</t>
  </si>
  <si>
    <t>"Omnibus" refers to "customers accounts" in the name of a third person, as these are defined in D144-2007-08, Fourth Appendix, Point 4.</t>
  </si>
  <si>
    <t>Customers involved in e-gambling / gaming through the internet</t>
  </si>
  <si>
    <t>Nominee Customers</t>
  </si>
  <si>
    <t>Customers considered as High Net Worth Individuals</t>
  </si>
  <si>
    <t>Customers for whom the entity has relied on eligible third parties to perform Due Diligence and KYC procedures</t>
  </si>
  <si>
    <t>Number of customers' accounts closed following an internal suspicion report and/or a request by MOKAS</t>
  </si>
  <si>
    <t>Customers established in EC High Risk Third Countries</t>
  </si>
  <si>
    <t>EEA refers to European Economic Area.</t>
  </si>
  <si>
    <t>Third countries refer to countries outside the EEA.</t>
  </si>
  <si>
    <r>
      <t xml:space="preserve">Tax                                                                                                                                                                                                                                                                                                                                                                                                                            </t>
    </r>
    <r>
      <rPr>
        <i/>
        <sz val="12"/>
        <rFont val="Calibri"/>
        <family val="2"/>
        <charset val="161"/>
        <scheme val="minor"/>
      </rPr>
      <t xml:space="preserve">For tax expense insert a positive value and for tax income a negative value. </t>
    </r>
  </si>
  <si>
    <t>Third countries (countries that are not included in European Economic Area)</t>
  </si>
  <si>
    <r>
      <t>1) Section A:</t>
    </r>
    <r>
      <rPr>
        <sz val="12"/>
        <color rgb="FF000000"/>
        <rFont val="Calibri"/>
        <family val="2"/>
        <charset val="161"/>
        <scheme val="minor"/>
      </rPr>
      <t xml:space="preserve"> General Information</t>
    </r>
  </si>
  <si>
    <r>
      <t xml:space="preserve">2) Section B: </t>
    </r>
    <r>
      <rPr>
        <sz val="12"/>
        <color rgb="FF000000"/>
        <rFont val="Calibri"/>
        <family val="2"/>
        <charset val="161"/>
        <scheme val="minor"/>
      </rPr>
      <t>Clientele</t>
    </r>
  </si>
  <si>
    <r>
      <t>3) Section C:</t>
    </r>
    <r>
      <rPr>
        <sz val="12"/>
        <color rgb="FF000000"/>
        <rFont val="Calibri"/>
        <family val="2"/>
        <charset val="161"/>
        <scheme val="minor"/>
      </rPr>
      <t xml:space="preserve"> Information for top 10 Clients</t>
    </r>
  </si>
  <si>
    <r>
      <t xml:space="preserve">4) Section D: </t>
    </r>
    <r>
      <rPr>
        <sz val="12"/>
        <color rgb="FF000000"/>
        <rFont val="Calibri"/>
        <family val="2"/>
        <charset val="161"/>
        <scheme val="minor"/>
      </rPr>
      <t>Clients' Assets</t>
    </r>
  </si>
  <si>
    <r>
      <t>5) Section E:</t>
    </r>
    <r>
      <rPr>
        <sz val="12"/>
        <color rgb="FF000000"/>
        <rFont val="Calibri"/>
        <family val="2"/>
        <charset val="161"/>
        <scheme val="minor"/>
      </rPr>
      <t xml:space="preserve"> Financial Information</t>
    </r>
  </si>
  <si>
    <r>
      <t xml:space="preserve">6) Section F: </t>
    </r>
    <r>
      <rPr>
        <sz val="12"/>
        <color rgb="FF000000"/>
        <rFont val="Calibri"/>
        <family val="2"/>
        <charset val="161"/>
        <scheme val="minor"/>
      </rPr>
      <t>Governance and Ownership</t>
    </r>
  </si>
  <si>
    <t>This ensures that all control checks in the aforesaid tab indicate  'TRUE'         . Kindly note, that an explanation for each control test is provided.</t>
  </si>
  <si>
    <t>Contact Details</t>
  </si>
  <si>
    <r>
      <t xml:space="preserve">In this section, you are requested to provide information in relation to the entity's Customers such as number of customers, volume of transactions, deposits and withdrawals etc, for each of the sub-categories as outlined below.
</t>
    </r>
    <r>
      <rPr>
        <b/>
        <sz val="12"/>
        <color theme="1"/>
        <rFont val="Calibri"/>
        <family val="2"/>
        <charset val="161"/>
        <scheme val="minor"/>
      </rPr>
      <t xml:space="preserve">For the purposes of this Form the terms "customers" and "clients" are used interchangeably.    
</t>
    </r>
    <r>
      <rPr>
        <b/>
        <i/>
        <sz val="12"/>
        <rFont val="Calibri"/>
        <family val="2"/>
        <charset val="161"/>
        <scheme val="minor"/>
      </rPr>
      <t xml:space="preserve">                                                 </t>
    </r>
    <r>
      <rPr>
        <b/>
        <i/>
        <sz val="12"/>
        <color rgb="FFFF0000"/>
        <rFont val="Calibri"/>
        <family val="2"/>
        <charset val="161"/>
        <scheme val="minor"/>
      </rPr>
      <t xml:space="preserve">                                                                                                                                                                                                                                                                                                                                                                                 </t>
    </r>
    <r>
      <rPr>
        <sz val="12"/>
        <color theme="1"/>
        <rFont val="Calibri"/>
        <family val="2"/>
        <charset val="161"/>
        <scheme val="minor"/>
      </rPr>
      <t xml:space="preserve">
</t>
    </r>
    <r>
      <rPr>
        <b/>
        <i/>
        <sz val="12"/>
        <color theme="1"/>
        <rFont val="Calibri"/>
        <family val="2"/>
        <charset val="161"/>
        <scheme val="minor"/>
      </rPr>
      <t xml:space="preserve">                                                                       </t>
    </r>
    <r>
      <rPr>
        <b/>
        <i/>
        <sz val="12"/>
        <color theme="8" tint="-0.249977111117893"/>
        <rFont val="Calibri"/>
        <family val="2"/>
        <charset val="161"/>
        <scheme val="minor"/>
      </rPr>
      <t xml:space="preserve">
</t>
    </r>
  </si>
  <si>
    <t xml:space="preserve">Number of Customers as at the reference date                                                           </t>
  </si>
  <si>
    <t xml:space="preserve">Number of Customers as at the reference date                                                            </t>
  </si>
  <si>
    <r>
      <t xml:space="preserve">Number of Customers as at the reference date   
</t>
    </r>
    <r>
      <rPr>
        <sz val="12"/>
        <rFont val="Calibri"/>
        <family val="2"/>
        <charset val="161"/>
        <scheme val="minor"/>
      </rPr>
      <t xml:space="preserve">Please insert the number of Customers reported in Cell D12 of Point 1.1 above, that were categorized as high risk customers for AML purposes.    </t>
    </r>
    <r>
      <rPr>
        <b/>
        <sz val="12"/>
        <rFont val="Calibri"/>
        <family val="2"/>
        <charset val="161"/>
        <scheme val="minor"/>
      </rPr>
      <t xml:space="preserve">                                                                    </t>
    </r>
  </si>
  <si>
    <t xml:space="preserve">"Normal risk customers" are all the Customers that are not categorised as high or low risk customers.                                                                                              </t>
  </si>
  <si>
    <r>
      <t>Section C</t>
    </r>
    <r>
      <rPr>
        <sz val="12"/>
        <color theme="0"/>
        <rFont val="Calibri"/>
        <family val="2"/>
        <charset val="161"/>
        <scheme val="minor"/>
      </rPr>
      <t xml:space="preserve"> </t>
    </r>
    <r>
      <rPr>
        <b/>
        <sz val="12"/>
        <color theme="0"/>
        <rFont val="Calibri"/>
        <family val="2"/>
        <charset val="161"/>
        <scheme val="minor"/>
      </rPr>
      <t>- Information for top 10 Clients</t>
    </r>
  </si>
  <si>
    <r>
      <t xml:space="preserve">Top ten (10) clients
</t>
    </r>
    <r>
      <rPr>
        <b/>
        <sz val="12"/>
        <color rgb="FF0066CC"/>
        <rFont val="Calibri"/>
        <family val="2"/>
        <charset val="161"/>
        <scheme val="minor"/>
      </rPr>
      <t>(Note 1)</t>
    </r>
  </si>
  <si>
    <r>
      <t>Section D</t>
    </r>
    <r>
      <rPr>
        <sz val="12"/>
        <color theme="0"/>
        <rFont val="Calibri"/>
        <family val="2"/>
        <charset val="161"/>
        <scheme val="minor"/>
      </rPr>
      <t xml:space="preserve"> </t>
    </r>
    <r>
      <rPr>
        <b/>
        <sz val="12"/>
        <color theme="0"/>
        <rFont val="Calibri"/>
        <family val="2"/>
        <charset val="161"/>
        <scheme val="minor"/>
      </rPr>
      <t>- Clients' Assets</t>
    </r>
  </si>
  <si>
    <r>
      <t xml:space="preserve">Clients' Money as at the reference date   
</t>
    </r>
    <r>
      <rPr>
        <sz val="12"/>
        <rFont val="Calibri"/>
        <family val="2"/>
        <charset val="161"/>
        <scheme val="minor"/>
      </rPr>
      <t xml:space="preserve">Please insert the part of clients' money reported in Cell D15 of Point 1.2, Section D of the Current Form, related to entity's high risk customers for AML purposes. </t>
    </r>
    <r>
      <rPr>
        <b/>
        <sz val="12"/>
        <rFont val="Calibri"/>
        <family val="2"/>
        <charset val="161"/>
        <scheme val="minor"/>
      </rPr>
      <t xml:space="preserve">                                                            </t>
    </r>
  </si>
  <si>
    <r>
      <t xml:space="preserve">Please enter the </t>
    </r>
    <r>
      <rPr>
        <b/>
        <u/>
        <sz val="12"/>
        <color rgb="FF000000"/>
        <rFont val="Calibri"/>
        <family val="2"/>
        <charset val="161"/>
        <scheme val="minor"/>
      </rPr>
      <t>total value</t>
    </r>
    <r>
      <rPr>
        <sz val="12"/>
        <color rgb="FF000000"/>
        <rFont val="Calibri"/>
        <family val="2"/>
        <charset val="161"/>
        <scheme val="minor"/>
      </rPr>
      <t xml:space="preserve"> of </t>
    </r>
    <r>
      <rPr>
        <b/>
        <sz val="12"/>
        <color rgb="FF000000"/>
        <rFont val="Calibri"/>
        <family val="2"/>
        <charset val="161"/>
        <scheme val="minor"/>
      </rPr>
      <t>cash deposits exceeding EUR10.000</t>
    </r>
    <r>
      <rPr>
        <sz val="12"/>
        <color rgb="FF000000"/>
        <rFont val="Calibri"/>
        <family val="2"/>
        <charset val="161"/>
        <scheme val="minor"/>
      </rPr>
      <t xml:space="preserve"> for the reporting period, as reported in Form 144-08-11 (per month).  
Please enter the value in EUR.</t>
    </r>
  </si>
  <si>
    <r>
      <t xml:space="preserve">Please enter the </t>
    </r>
    <r>
      <rPr>
        <b/>
        <u/>
        <sz val="12"/>
        <color rgb="FF000000"/>
        <rFont val="Calibri"/>
        <family val="2"/>
        <charset val="161"/>
        <scheme val="minor"/>
      </rPr>
      <t>total value</t>
    </r>
    <r>
      <rPr>
        <sz val="12"/>
        <color rgb="FF000000"/>
        <rFont val="Calibri"/>
        <family val="2"/>
        <charset val="161"/>
        <scheme val="minor"/>
      </rPr>
      <t xml:space="preserve"> of </t>
    </r>
    <r>
      <rPr>
        <b/>
        <sz val="12"/>
        <color rgb="FF000000"/>
        <rFont val="Calibri"/>
        <family val="2"/>
        <charset val="161"/>
        <scheme val="minor"/>
      </rPr>
      <t>cash withdrawals exceeding EUR10.000</t>
    </r>
    <r>
      <rPr>
        <sz val="12"/>
        <color rgb="FF000000"/>
        <rFont val="Calibri"/>
        <family val="2"/>
        <charset val="161"/>
        <scheme val="minor"/>
      </rPr>
      <t xml:space="preserve"> for the reporting period (total for each month).
The amount should be reported in absolute number.
Please enter the value in EUR.</t>
    </r>
  </si>
  <si>
    <t>Customer Risk Categorisation</t>
  </si>
  <si>
    <t>The total number of high risk, normal risk and low risk customers equals the total number of customers</t>
  </si>
  <si>
    <t>Total high risk, normal risk and low risk clients' money equal the total clients' money</t>
  </si>
  <si>
    <t>The total number of high risk customers does not exceed the total number of customers</t>
  </si>
  <si>
    <t>Total deposits of high risk customers do not exceed the total deposits of customers</t>
  </si>
  <si>
    <t>Total deposits of high risk, normal risk and low risk customers equal the total deposits of customers</t>
  </si>
  <si>
    <t>Total withdrawals of high risk, normal risk and low risk customers equal the total withdrawals of customers</t>
  </si>
  <si>
    <t>Total withdrawals of high risk customers do not exceed the total withdrawals of customers</t>
  </si>
  <si>
    <t>The total number of normal risk customers does not exceed the total number of customers</t>
  </si>
  <si>
    <t>Total deposits of normal risk customers do not exceed the total deposits of customers</t>
  </si>
  <si>
    <t>Total withdrawals of normal risk customers do not exceed the total withdrawals of customers</t>
  </si>
  <si>
    <t>The total number of low risk customers does not exceed the total number of customers</t>
  </si>
  <si>
    <t>Total deposits of low risk customers do not exceed the total deposits of customers</t>
  </si>
  <si>
    <t>Total withdrawals of low risk customers do not exceed the total withdrawals of customers</t>
  </si>
  <si>
    <t>The total number of customers from EEA and third countries equals the total number of customers</t>
  </si>
  <si>
    <t>Total deposits of customers from EEA and third countries equal the total deposits of customers</t>
  </si>
  <si>
    <t>Total withdrawals of customers from EEA and third countries equal the total withdrawals of customers</t>
  </si>
  <si>
    <t xml:space="preserve">    General High Risk Customers Validations</t>
  </si>
  <si>
    <t>The total number of customers established in EC High Risk Third Countries does not exceed the total number of high risk customers</t>
  </si>
  <si>
    <t>The total number of customers from third countries does not exceed the total number of customers</t>
  </si>
  <si>
    <t>Total deposits of customers from third countries do not exceed the total deposits of customers</t>
  </si>
  <si>
    <t>Total withdrawals of customers from third countries do not exceed the total withdrawals of customers</t>
  </si>
  <si>
    <t>The total number of customers from EEA countries does not exceed the total number of customers</t>
  </si>
  <si>
    <t>Total money of clients from EEA countries do not exceed the total clients' money</t>
  </si>
  <si>
    <t>Total deposits of customers from EEA countries do not exceed the total deposits of customers</t>
  </si>
  <si>
    <t>Total withdrawals of customers from EEA countries do not exceed the total withdrawals of customers</t>
  </si>
  <si>
    <t>Total money of customers established in EC High Risk Third Countries do not exceed the total high risk clients' money</t>
  </si>
  <si>
    <t>Total deposits of customers established in EC High Risk Third Countries do not exceed the total deposits of high risk customers</t>
  </si>
  <si>
    <t>Total withdrawals of customers established in EC High Risk Third Countries do not exceed the total withdrawals of high risk customers</t>
  </si>
  <si>
    <t>The total number of PEPs customers does not exceed the total number of high risk customers</t>
  </si>
  <si>
    <t>Total deposits of PEPs customers do not exceed the total deposits of high risk customers</t>
  </si>
  <si>
    <t>Total withdrawals of PEPs customers do not exceed the total withdrawals of high risk customers</t>
  </si>
  <si>
    <t>Total money of PEPs customers do not exceed the total high risk clients' money</t>
  </si>
  <si>
    <t>The total number of customers with complex or unusual transactions does not exceed the total number of high risk customers</t>
  </si>
  <si>
    <t>Total money of customers with complex or unusual transactions do not exceed the total high risk clients' money</t>
  </si>
  <si>
    <t>Total deposits of customers with complex or unusual transactions do not exceed the total deposits of high risk customers</t>
  </si>
  <si>
    <t>Total withdrawals of customers with complex or unusual transactions do not exceed the total withdrawals of high risk customers</t>
  </si>
  <si>
    <t xml:space="preserve">The total number of other high risk customers does not exceed the total number of high risk customers </t>
  </si>
  <si>
    <t>Total money of other high risk customers do not exceed the total high risk clients' money</t>
  </si>
  <si>
    <t xml:space="preserve">Total deposits of other high risk customers do not exceed the total deposits of high risk customers </t>
  </si>
  <si>
    <t xml:space="preserve">Total withdrawals of other high risk customers do not exceed the total withdrawals of high risk customers </t>
  </si>
  <si>
    <t xml:space="preserve">The total breakdown of high risk customers is equal to or higher than the total number of high risk customers </t>
  </si>
  <si>
    <t xml:space="preserve">The total breakdown of clients' money of high risk customers is equal to or higher than the total clients' money of high risk customers </t>
  </si>
  <si>
    <t>If the total number of high risk customers is equal to zero, then the total number of each type of high risk customers should be equal to zero</t>
  </si>
  <si>
    <t xml:space="preserve">The total breakdown of deposits of high risk customers is equal to or higher than total deposits of high risk customers </t>
  </si>
  <si>
    <t xml:space="preserve">The total breakdown of withdrawals of high risk customers is equal to or higher than total withdrawals of high risk customers </t>
  </si>
  <si>
    <t>Non face to face customers</t>
  </si>
  <si>
    <t>The total number of non face to face customers does not exceed the total number of customers</t>
  </si>
  <si>
    <t>Total money of non face to face customers do not exceed the total clients' money</t>
  </si>
  <si>
    <t>Total deposits of non face to face customers do not exceed the total deposits of customers</t>
  </si>
  <si>
    <t>Total withdrawals of non face to face customers do not exceed the total withdrawals of customers</t>
  </si>
  <si>
    <t>The total number of customers whose shares are in a bearer form does not exceed the total number of customers</t>
  </si>
  <si>
    <t>Total money of customers whose shares are in a bearer form do not exceed the total clients' money</t>
  </si>
  <si>
    <t>Total deposits of customers whose shares are in a bearer form do not exceed the total deposits of customers</t>
  </si>
  <si>
    <t>Total withdrawals of customers whose shares are in a bearer form do not exceed the total withdrawals of customers</t>
  </si>
  <si>
    <t>The total number of trust customers does not exceed the total number of customers</t>
  </si>
  <si>
    <t>Total money of trust customers do not exceed the total clients' money</t>
  </si>
  <si>
    <t>Total deposits of trust customers do not exceed the total deposits of customers</t>
  </si>
  <si>
    <t>Total withdrawals of trust customers do not exceed the total withdrawals of customers</t>
  </si>
  <si>
    <t>The total number of customers with omnibus accounts does not exceed the total number of customers</t>
  </si>
  <si>
    <t>Total money of customers with omnibus accounts do not exceed the total clients' money</t>
  </si>
  <si>
    <t>Total deposits of customers with omnibus accounts do not exceed the total deposits of customers</t>
  </si>
  <si>
    <t>Total withdrawals of customers with omnibus accounts do not exceed the total withdrawals of customers</t>
  </si>
  <si>
    <t>The total number of customers involved in e-gambling / gaming through the internet does not exceed the total number of customers</t>
  </si>
  <si>
    <t>Total money of customers involved in e-gambling / gaming through the internet do not exceed the total clients' money</t>
  </si>
  <si>
    <t>Total deposits of customers involved in e-gambling / gaming through the internet do not exceed the total deposits of customers</t>
  </si>
  <si>
    <t>Total withdrawals of customers involved in e-gambling / gaming through the internet do not exceed the total withdrawals of customers</t>
  </si>
  <si>
    <t>The total number of nominee customers does not exceed the total number of customers</t>
  </si>
  <si>
    <t>Total money of nominee customers do not exceed the total clients' money</t>
  </si>
  <si>
    <t>Total deposits of nominee customers do not exceed the total deposits of customers</t>
  </si>
  <si>
    <t>Total withdrawals of nominee customers do not exceed the total withdrawals of customers</t>
  </si>
  <si>
    <t>The total number of customers considered as HNWI does not exceed the total number of customers</t>
  </si>
  <si>
    <t>Total money of customers considered as HNWI do not exceed the total clients' money</t>
  </si>
  <si>
    <t>Total deposits of customers considered as HNWI do not exceed the total deposits of customers</t>
  </si>
  <si>
    <t>Total withdrawals of customers considered as HNWI do not exceed the total withdrawals of customers</t>
  </si>
  <si>
    <t>Convicted customers / Customers with charges or investigation procedures against them for any financial crime and/or predicate offence</t>
  </si>
  <si>
    <t>The total number of convicted customers /customers with charges or investigation procedures against them for any financial crime and/or predicate offence does not exceed the total number of customers</t>
  </si>
  <si>
    <t>Total money of convicted customers /customers with charges or investigation procedures against them for any financial crime and/or predicate offence do not exceed the total clients' money</t>
  </si>
  <si>
    <t>Total deposits of convicted customers /customers with charges or investigation procedures against them for any financial crime and/or predicate offence do not exceed the total deposits of customers</t>
  </si>
  <si>
    <t>Total withdrawals of convicted customers /customers with charges or investigation procedures against them for any financial crime and/or predicate offence do not exceed the total withdrawals of customers</t>
  </si>
  <si>
    <t>The total number of customers for whom the entity has relied on eligible third parties to perform Due Diligence and KYC procedures does not exceed the total number of customers</t>
  </si>
  <si>
    <t>Total money of customers for whom the entity has relied on eligible third parties to perform Due Diligence and KYC procedures do not exceed the total clients' money</t>
  </si>
  <si>
    <t>Total deposits of customers for whom the entity has relied on eligible third parties to perform Due Diligence and KYC procedures do not exceed the total deposits of customers</t>
  </si>
  <si>
    <t>Total withdrawals of customers for whom the entity has relied on eligible third parties to perform Due Diligence and KYC procedures do not exceed the total withdrawals of customers</t>
  </si>
  <si>
    <r>
      <t>TRS Identification Code of Entity</t>
    </r>
    <r>
      <rPr>
        <i/>
        <sz val="12"/>
        <color indexed="8"/>
        <rFont val="Calibri"/>
        <family val="2"/>
        <charset val="161"/>
        <scheme val="minor"/>
      </rPr>
      <t xml:space="preserve"> (as provided by CySEC)</t>
    </r>
  </si>
  <si>
    <t>Total Deposits of Customers during the reporting period</t>
  </si>
  <si>
    <t>Total Withdrawals of Customers during the reporting period</t>
  </si>
  <si>
    <t>"Clients' financial instruments" refer to instruments held or administered by the regulated entity on behalf of the clients.
On and off balance sheet clients' financial instruments should be reported.</t>
  </si>
  <si>
    <t>Please select from dropdown list.
Please refer to tab "Allowed Values" to map the relevant country to the corresponding ISO code.</t>
  </si>
  <si>
    <t>Please select from dropdown list.
Please refer to tab "Allowed Values" to map the relevant country to the corresponding ISO code.
Include the details of the 3 BOs with the largest shareholding. If the BOs are less than 3, the relevant cells should be indicated as N/A.  
In cases of shareholders with equal holding, please provide the details of those who are considered of highest AML risk as per the Company's policy.</t>
  </si>
  <si>
    <t xml:space="preserve">Please enter the % of the Inflows and Outflows (in Customer's Bank Accounts) of such Customers, over the total Inflows and Outflows of all Customers. </t>
  </si>
  <si>
    <t>Please enter the number of Customers that have cash intensive business.</t>
  </si>
  <si>
    <r>
      <t xml:space="preserve">A </t>
    </r>
    <r>
      <rPr>
        <b/>
        <i/>
        <sz val="11"/>
        <color rgb="FF000000"/>
        <rFont val="Calibri"/>
        <family val="2"/>
        <charset val="161"/>
      </rPr>
      <t>cash intensive business</t>
    </r>
    <r>
      <rPr>
        <i/>
        <sz val="11"/>
        <color rgb="FF000000"/>
        <rFont val="Calibri"/>
        <family val="2"/>
        <charset val="161"/>
      </rPr>
      <t xml:space="preserve"> is one that receives a significant amount of receipts in cash or an industry that practices cash payments for services. 
</t>
    </r>
    <r>
      <rPr>
        <b/>
        <i/>
        <u/>
        <sz val="11"/>
        <color rgb="FF000000"/>
        <rFont val="Calibri"/>
        <family val="2"/>
        <charset val="161"/>
      </rPr>
      <t>Examples:</t>
    </r>
    <r>
      <rPr>
        <i/>
        <sz val="11"/>
        <color rgb="FF000000"/>
        <rFont val="Calibri"/>
        <family val="2"/>
        <charset val="161"/>
      </rPr>
      <t xml:space="preserve"> Sectors of bars, Restaurants, Construction companies, Motor vehicle retailers, Car washes, Art and antique dealers, Auction houses, Pawnshops, Jewelleries, Textile retail, Liquor and tobacco stores, Retail/night shops, Gambling services.</t>
    </r>
  </si>
  <si>
    <t>Please enter the number of Customers that are Non Profit Organisations (NPO).</t>
  </si>
  <si>
    <t>Please enter the number of Customers that have in their Group Structure a NPO.</t>
  </si>
  <si>
    <t>Please enter the number of Customers that are identified by the entity to have close links with TF.</t>
  </si>
  <si>
    <r>
      <rPr>
        <b/>
        <i/>
        <sz val="11"/>
        <color rgb="FF000000"/>
        <rFont val="Calibri"/>
        <family val="2"/>
        <charset val="161"/>
      </rPr>
      <t xml:space="preserve">Close links </t>
    </r>
    <r>
      <rPr>
        <i/>
        <sz val="11"/>
        <color rgb="FF000000"/>
        <rFont val="Calibri"/>
        <family val="2"/>
        <charset val="161"/>
      </rPr>
      <t>refer to Close association or/and relation to countries with active terrorist organisations or organisations operating to high risk countries in relation to terrorism financing through:
(a) Transactional or business relationship with counterparties which are directly or indirectly related to active terrorist organisations or are operating in high risk to TF countries
(b) if the client's parent or subsidiary undertaking is related to TF
(c) if client owns or controls 25 % or more of the voting or capital to organisations which are related to TF
(d) if client owns or controls indirectly 25% or more of the voting or capital to organisations which are related to TF</t>
    </r>
  </si>
  <si>
    <t>Please enter the number of Customers that are corporate customers with complex structures.</t>
  </si>
  <si>
    <r>
      <rPr>
        <b/>
        <i/>
        <sz val="11"/>
        <color rgb="FF000000"/>
        <rFont val="Calibri"/>
        <family val="2"/>
        <charset val="161"/>
      </rPr>
      <t xml:space="preserve">Complex Structures </t>
    </r>
    <r>
      <rPr>
        <i/>
        <sz val="11"/>
        <color rgb="FF000000"/>
        <rFont val="Calibri"/>
        <family val="2"/>
        <charset val="161"/>
      </rPr>
      <t>refer to a company structure consists of more than 3 levels of ownership.</t>
    </r>
  </si>
  <si>
    <t>Please enter the number of Customers involved in virtual assets.</t>
  </si>
  <si>
    <r>
      <rPr>
        <b/>
        <i/>
        <sz val="11"/>
        <color rgb="FF000000"/>
        <rFont val="Calibri"/>
        <family val="2"/>
        <charset val="161"/>
      </rPr>
      <t>Involved</t>
    </r>
    <r>
      <rPr>
        <i/>
        <sz val="11"/>
        <color rgb="FF000000"/>
        <rFont val="Calibri"/>
        <family val="2"/>
        <charset val="161"/>
      </rPr>
      <t xml:space="preserve"> means investing, transacting or holding virtual assets.</t>
    </r>
  </si>
  <si>
    <t>Please enter the total number of Customers that use anonymous prepaid cards as a method of payment.</t>
  </si>
  <si>
    <t>Volume (amount) of customers' transactions in cross-border transaction of currency and bearer negotiable instruments (CBNIs).</t>
  </si>
  <si>
    <r>
      <rPr>
        <b/>
        <i/>
        <sz val="11"/>
        <color rgb="FF000000"/>
        <rFont val="Calibri"/>
        <family val="2"/>
        <charset val="161"/>
      </rPr>
      <t xml:space="preserve">CBNI </t>
    </r>
    <r>
      <rPr>
        <i/>
        <sz val="11"/>
        <color rgb="FF000000"/>
        <rFont val="Calibri"/>
        <family val="2"/>
        <charset val="161"/>
      </rPr>
      <t>means cash or negotiable instrument, such as bearer cheque, promissory note, bearer bond, traveller’s cheque, money order and postal order.
Please report amount in Euro.</t>
    </r>
  </si>
  <si>
    <t>Number of customers' transactions in cross-border transaction of currency and bearer negotiable instruments (CBNIs).</t>
  </si>
  <si>
    <r>
      <t xml:space="preserve">Volume (amount) of customers' incoming Cross Border Wire Transfers (CBWTs).
</t>
    </r>
    <r>
      <rPr>
        <i/>
        <sz val="11"/>
        <color rgb="FF000000"/>
        <rFont val="Calibri"/>
        <family val="2"/>
        <charset val="161"/>
      </rPr>
      <t>Please report amount in Euro.</t>
    </r>
  </si>
  <si>
    <t>Number of customers' incoming Cross Border Wire Transfers (CBWTs).</t>
  </si>
  <si>
    <t>Volume (amount) of customers' currency conversions (equivalent in EUR).</t>
  </si>
  <si>
    <t>Physical currency transaction (spot FX) as defined in article 10(2) commission delegated regulation (EU) 2017/565.
Please report amount in Euro.</t>
  </si>
  <si>
    <t>12.1</t>
  </si>
  <si>
    <t>Number of customers' currency conversions.</t>
  </si>
  <si>
    <t>Number of customers' suspicion reports (STRs/SARs) on TF submitted to FIU.</t>
  </si>
  <si>
    <t>The total number of customers that have cash intensive business does not exceed the total number of customers</t>
  </si>
  <si>
    <t>The total number of customers that are Non Profit Organisations (NPO) does not exceed the total number of customers</t>
  </si>
  <si>
    <t>The total number of customers that have in their Group Structure a NPO does not exceed the total number of customers</t>
  </si>
  <si>
    <t>The total number of customers that are identified by the entity to have close links with TF does not exceed the total number of customers</t>
  </si>
  <si>
    <t>The total number of customers that are corporate customers with complex structures does not exceed the total number of customers</t>
  </si>
  <si>
    <t>The total number of customers involved in virtual assets does not exceed the total number of customers</t>
  </si>
  <si>
    <t>The total number of customers that use anonymous prepaid cards as a method of payment does not exceed the total number of customers</t>
  </si>
  <si>
    <t>Senior Management</t>
  </si>
  <si>
    <t>Other Staff</t>
  </si>
  <si>
    <t xml:space="preserve">Is specialised/targeted training provided to personnel in key compliance roles? </t>
  </si>
  <si>
    <t>Suspicious activity/transaction reporting. Please complete the following:</t>
  </si>
  <si>
    <t>22.1</t>
  </si>
  <si>
    <t>The number of suspicious activity/transaction reports that were raised to the AMLCO in the last 12 months.</t>
  </si>
  <si>
    <t>22.2</t>
  </si>
  <si>
    <t xml:space="preserve">How many of these resulted in reporting to the relevant external authorities? </t>
  </si>
  <si>
    <t>22.3</t>
  </si>
  <si>
    <t>What is the value in Euros of the associated transaction of the STRs reported to external authorities?</t>
  </si>
  <si>
    <t>What is the average number of days taken to analyse a suspicious transaction/activity before the submission of a STR/SAR to external authorities (FIU)?</t>
  </si>
  <si>
    <t>How many times during the last 12 months has AML/CFT been an agenda item at the Meeting of:</t>
  </si>
  <si>
    <t>28.2</t>
  </si>
  <si>
    <t>For all the questions below, please use scale from 1 to 10, where 
1 means 'Poor' and 10 means 'Excellent'.</t>
  </si>
  <si>
    <t>How would you rate the adequacy of governance structures, including reporting lines and senior management buy-in?</t>
  </si>
  <si>
    <t>How would you rate the effectiveness of governance structures, including reporting lines and senior management buy-in?</t>
  </si>
  <si>
    <t>Instructions:</t>
  </si>
  <si>
    <r>
      <rPr>
        <b/>
        <sz val="11"/>
        <color rgb="FF000000"/>
        <rFont val="Calibri"/>
        <family val="2"/>
        <charset val="161"/>
      </rPr>
      <t>Row 20:</t>
    </r>
    <r>
      <rPr>
        <sz val="11"/>
        <color theme="1"/>
        <rFont val="Calibri"/>
        <family val="2"/>
        <charset val="161"/>
        <scheme val="minor"/>
      </rPr>
      <t xml:space="preserve"> All cells of row 20 must be completed by the entity. If a cell of row 20 is not applicable, please insert '0' or 'N/A', accordingly.</t>
    </r>
  </si>
  <si>
    <r>
      <rPr>
        <b/>
        <sz val="11"/>
        <color rgb="FF000000"/>
        <rFont val="Calibri"/>
        <family val="2"/>
        <charset val="161"/>
      </rPr>
      <t xml:space="preserve">Rows 21-269: </t>
    </r>
    <r>
      <rPr>
        <sz val="11"/>
        <color theme="1"/>
        <rFont val="Calibri"/>
        <family val="2"/>
        <charset val="161"/>
        <scheme val="minor"/>
      </rPr>
      <t xml:space="preserve">If Column C is completed by the entity, then Column D must be completed by the entity. </t>
    </r>
  </si>
  <si>
    <r>
      <rPr>
        <b/>
        <sz val="11"/>
        <color rgb="FF000000"/>
        <rFont val="Calibri"/>
        <family val="2"/>
        <charset val="161"/>
      </rPr>
      <t xml:space="preserve">Rows 21-269: </t>
    </r>
    <r>
      <rPr>
        <sz val="11"/>
        <color theme="1"/>
        <rFont val="Calibri"/>
        <family val="2"/>
        <charset val="161"/>
        <scheme val="minor"/>
      </rPr>
      <t xml:space="preserve">If Column F is completed by the entity, then Column G must be completed by the entity. </t>
    </r>
  </si>
  <si>
    <r>
      <rPr>
        <b/>
        <sz val="11"/>
        <color rgb="FF000000"/>
        <rFont val="Calibri"/>
        <family val="2"/>
        <charset val="161"/>
      </rPr>
      <t>Rows 21-269:</t>
    </r>
    <r>
      <rPr>
        <sz val="11"/>
        <color theme="1"/>
        <rFont val="Calibri"/>
        <family val="2"/>
        <charset val="161"/>
        <scheme val="minor"/>
      </rPr>
      <t xml:space="preserve"> If Column I is completed by the entity, then Column J must be completed by the entity. </t>
    </r>
  </si>
  <si>
    <t>drop down tests</t>
  </si>
  <si>
    <t>completion tests</t>
  </si>
  <si>
    <r>
      <t xml:space="preserve">1. Please analyse the total number of </t>
    </r>
    <r>
      <rPr>
        <b/>
        <sz val="11"/>
        <color rgb="FF000000"/>
        <rFont val="Calibri"/>
        <family val="2"/>
        <charset val="161"/>
      </rPr>
      <t>natural persons (customers and customers' beneficial owners)</t>
    </r>
    <r>
      <rPr>
        <sz val="11"/>
        <color theme="1"/>
        <rFont val="Calibri"/>
        <family val="2"/>
        <charset val="161"/>
        <scheme val="minor"/>
      </rPr>
      <t>, per country of residence.</t>
    </r>
  </si>
  <si>
    <r>
      <t xml:space="preserve">2. Please analyse the total number of </t>
    </r>
    <r>
      <rPr>
        <b/>
        <sz val="11"/>
        <color rgb="FF000000"/>
        <rFont val="Calibri"/>
        <family val="2"/>
        <charset val="161"/>
      </rPr>
      <t>customers (legal entities)</t>
    </r>
    <r>
      <rPr>
        <sz val="11"/>
        <color theme="1"/>
        <rFont val="Calibri"/>
        <family val="2"/>
        <charset val="161"/>
        <scheme val="minor"/>
      </rPr>
      <t>, per country of registration.</t>
    </r>
  </si>
  <si>
    <r>
      <t xml:space="preserve">3. Please analyse the total number of </t>
    </r>
    <r>
      <rPr>
        <b/>
        <sz val="11"/>
        <color rgb="FF000000"/>
        <rFont val="Calibri"/>
        <family val="2"/>
        <charset val="161"/>
      </rPr>
      <t>PEP customers and/or PEP beneficial owners</t>
    </r>
    <r>
      <rPr>
        <sz val="11"/>
        <color theme="1"/>
        <rFont val="Calibri"/>
        <family val="2"/>
        <charset val="161"/>
        <scheme val="minor"/>
      </rPr>
      <t xml:space="preserve">, per country of residence / incorporation, as at the reference date. </t>
    </r>
  </si>
  <si>
    <t>Country Name</t>
  </si>
  <si>
    <t>Number</t>
  </si>
  <si>
    <t>Country Name (excl. Cyprus)</t>
  </si>
  <si>
    <r>
      <t xml:space="preserve">Third countries (countries that are not included in European Economic Area)
</t>
    </r>
    <r>
      <rPr>
        <i/>
        <sz val="12"/>
        <color rgb="FF000000"/>
        <rFont val="Calibri"/>
        <family val="2"/>
        <charset val="161"/>
      </rPr>
      <t xml:space="preserve">If 'Yes' please enter the total number of such customers. If 'No' please enter 0 ("zero"). </t>
    </r>
  </si>
  <si>
    <r>
      <t xml:space="preserve">Countries included in the draft list of high risk third countries issued by European Commission
</t>
    </r>
    <r>
      <rPr>
        <i/>
        <sz val="12"/>
        <color rgb="FF000000"/>
        <rFont val="Calibri"/>
        <family val="2"/>
        <charset val="161"/>
      </rPr>
      <t xml:space="preserve">If 'Yes' please enter the total number of such customers. If 'No' please enter 0 ("zero"). </t>
    </r>
  </si>
  <si>
    <t>Countries included in the draft list of high risk third countries issued by European Commission</t>
  </si>
  <si>
    <t>The total number of customers or customers' BOs (for legal entities) whose residence is from European Commission High Risk Third Countries does not exceed the total number of customers</t>
  </si>
  <si>
    <t>The total number of customers or customers' BOs (for legal entities) whose residence is from Third Countries does not exceed the total number of customers</t>
  </si>
  <si>
    <t>2.5</t>
  </si>
  <si>
    <t>2.6</t>
  </si>
  <si>
    <r>
      <t>Section F</t>
    </r>
    <r>
      <rPr>
        <sz val="12"/>
        <color theme="0"/>
        <rFont val="Calibri"/>
        <family val="2"/>
        <charset val="161"/>
        <scheme val="minor"/>
      </rPr>
      <t xml:space="preserve"> </t>
    </r>
    <r>
      <rPr>
        <b/>
        <sz val="12"/>
        <color theme="0"/>
        <rFont val="Calibri"/>
        <family val="2"/>
        <charset val="161"/>
        <scheme val="minor"/>
      </rPr>
      <t>- Governance and Ownership</t>
    </r>
  </si>
  <si>
    <t>Risk Management and Statistics Department</t>
  </si>
  <si>
    <t xml:space="preserve">Natural persons or customer with Beneficial Owner(s), with a Net Worth of at least €3 mln. 
For example, if for a particular BO who is considered HNWI, there are 4 customers associated with, then the correct figure in this point is 4 and not 1. In addition, if for 2 BOs who are considered HNWI, there is 1 customer associated with, then the correct figure in this point is 1 and not 2. </t>
  </si>
  <si>
    <t xml:space="preserve">Please select from dropdown list.
Please refer to tab "Allowed Values" to map the relevant country to the corresponding ISO code.  
Where client is a natural person select N/A from the dropdown list. </t>
  </si>
  <si>
    <r>
      <t xml:space="preserve">Number of BO(s)
</t>
    </r>
    <r>
      <rPr>
        <i/>
        <sz val="12"/>
        <color indexed="8"/>
        <rFont val="Calibri"/>
        <family val="2"/>
        <charset val="161"/>
        <scheme val="minor"/>
      </rPr>
      <t>(For a natural person insert 1)</t>
    </r>
    <r>
      <rPr>
        <b/>
        <sz val="12"/>
        <color indexed="8"/>
        <rFont val="Calibri"/>
        <family val="2"/>
        <charset val="161"/>
        <scheme val="minor"/>
      </rPr>
      <t xml:space="preserve">
</t>
    </r>
    <r>
      <rPr>
        <b/>
        <sz val="12"/>
        <color indexed="30"/>
        <rFont val="Calibri"/>
        <family val="2"/>
        <charset val="161"/>
        <scheme val="minor"/>
      </rPr>
      <t>(Note 2)</t>
    </r>
  </si>
  <si>
    <r>
      <t xml:space="preserve">Country of residence
</t>
    </r>
    <r>
      <rPr>
        <i/>
        <sz val="12"/>
        <color indexed="8"/>
        <rFont val="Calibri"/>
        <family val="2"/>
        <charset val="161"/>
        <scheme val="minor"/>
      </rPr>
      <t>(Applicable only for natural persons)</t>
    </r>
    <r>
      <rPr>
        <b/>
        <sz val="12"/>
        <color indexed="8"/>
        <rFont val="Calibri"/>
        <family val="2"/>
        <charset val="161"/>
        <scheme val="minor"/>
      </rPr>
      <t xml:space="preserve">
</t>
    </r>
    <r>
      <rPr>
        <b/>
        <sz val="12"/>
        <color rgb="FF0066CC"/>
        <rFont val="Calibri"/>
        <family val="2"/>
        <charset val="161"/>
        <scheme val="minor"/>
      </rPr>
      <t>(Note 5)</t>
    </r>
  </si>
  <si>
    <r>
      <t xml:space="preserve">Client's financial instruments
</t>
    </r>
    <r>
      <rPr>
        <i/>
        <sz val="12"/>
        <color indexed="8"/>
        <rFont val="Calibri"/>
        <family val="2"/>
        <charset val="161"/>
        <scheme val="minor"/>
      </rPr>
      <t>(Balance as at the reference date)</t>
    </r>
    <r>
      <rPr>
        <b/>
        <sz val="12"/>
        <color indexed="8"/>
        <rFont val="Calibri"/>
        <family val="2"/>
        <charset val="161"/>
        <scheme val="minor"/>
      </rPr>
      <t xml:space="preserve">
</t>
    </r>
    <r>
      <rPr>
        <b/>
        <sz val="12"/>
        <color rgb="FF0066CC"/>
        <rFont val="Calibri"/>
        <family val="2"/>
        <charset val="161"/>
        <scheme val="minor"/>
      </rPr>
      <t>(Note 4)</t>
    </r>
  </si>
  <si>
    <r>
      <t xml:space="preserve">Total Inflows and Ouflows of money in/from Client's Account                               </t>
    </r>
    <r>
      <rPr>
        <i/>
        <sz val="12"/>
        <color indexed="8"/>
        <rFont val="Calibri"/>
        <family val="2"/>
        <charset val="161"/>
        <scheme val="minor"/>
      </rPr>
      <t>(column K + column L)</t>
    </r>
  </si>
  <si>
    <t>A customer is considered to be a Trust customer if a Trust (as this is defined in Trustees Law, Cap. 193) is included in the customer's shareholding structure.</t>
  </si>
  <si>
    <t>A customer is considered to be a Nominee Customer if a Nominee Shareholder is included in the customer's shareholding structure.</t>
  </si>
  <si>
    <t>Please enter the total number of customers who fund exclusively the products and services from a bank account in their name that is kept at a credit institution which is subject to AML/CFT standards and oversight comparable to those required under Directive (EU) 2015/849.</t>
  </si>
  <si>
    <r>
      <t xml:space="preserve">FATF High-Risk and Other Monitored Jurisdictions
</t>
    </r>
    <r>
      <rPr>
        <sz val="12"/>
        <color rgb="FF000000"/>
        <rFont val="Calibri"/>
        <family val="2"/>
        <charset val="161"/>
      </rPr>
      <t xml:space="preserve">Please include FATF High-Risk Jurisdictions and FATF Jurisdictions under Increased Monitoring. </t>
    </r>
  </si>
  <si>
    <r>
      <t xml:space="preserve">FATF High-Risk and Other Monitored Jurisdictions
</t>
    </r>
    <r>
      <rPr>
        <sz val="12"/>
        <color rgb="FF000000"/>
        <rFont val="Calibri"/>
        <family val="2"/>
        <charset val="161"/>
      </rPr>
      <t xml:space="preserve">Please include FATF High-Risk Jurisdictions and FATF Jurisdictions under Increased Monitoring. </t>
    </r>
    <r>
      <rPr>
        <i/>
        <sz val="12"/>
        <color rgb="FF000000"/>
        <rFont val="Calibri"/>
        <family val="2"/>
        <charset val="161"/>
      </rPr>
      <t xml:space="preserve">
If 'Yes' please enter the total number of such customers. If 'No' please enter 0 ("zero").</t>
    </r>
  </si>
  <si>
    <r>
      <t xml:space="preserve">EU list of non-cooperative jurisdictions for tax purposes
</t>
    </r>
    <r>
      <rPr>
        <i/>
        <sz val="12"/>
        <color rgb="FF000000"/>
        <rFont val="Calibri"/>
        <family val="2"/>
        <charset val="161"/>
      </rPr>
      <t xml:space="preserve">If 'Yes' please enter the total number of such customers. If 'No' please enter 0 ("zero"). </t>
    </r>
  </si>
  <si>
    <t>https://www.consilium.europa.eu/en/policies/eu-list-of-non-cooperative-jurisdictions/</t>
  </si>
  <si>
    <t>EU list of non-cooperative jurisdictions for tax purposes</t>
  </si>
  <si>
    <t>Please enter the number of Customers whose activities are related with donations, crowdfunding, non-profit organisations, weapons trading, or virtual assets.</t>
  </si>
  <si>
    <t>Please enter the total number of Customers who hold financial assets/instruments/investments in European Commission High Risk Third Countries and/or FATF High-Risk and Other Monitored Jurisdictions and/or EU list of non-cooperative jurisdictions for tax purposes and/or their business activities are related with imports/exports of goods with those countries.</t>
  </si>
  <si>
    <t>Please enter the total number of customers who fund exclusively the products and services from a bank account in their name.</t>
  </si>
  <si>
    <r>
      <rPr>
        <b/>
        <sz val="12"/>
        <rFont val="Calibri"/>
        <family val="2"/>
        <charset val="161"/>
        <scheme val="minor"/>
      </rPr>
      <t xml:space="preserve">Customers in EU and UN sanctions/restrictive measures </t>
    </r>
    <r>
      <rPr>
        <sz val="12"/>
        <rFont val="Calibri"/>
        <family val="2"/>
        <charset val="161"/>
        <scheme val="minor"/>
      </rPr>
      <t xml:space="preserve">
</t>
    </r>
    <r>
      <rPr>
        <i/>
        <sz val="12"/>
        <rFont val="Calibri"/>
        <family val="2"/>
        <charset val="161"/>
        <scheme val="minor"/>
      </rPr>
      <t xml:space="preserve">Customers in the International Sanctions adopted by the UN Security Council and the Restrictive Measures adopted by the Council of the EU.
</t>
    </r>
    <r>
      <rPr>
        <u/>
        <sz val="12"/>
        <color theme="10"/>
        <rFont val="Calibri"/>
        <family val="2"/>
        <charset val="161"/>
        <scheme val="minor"/>
      </rPr>
      <t>https://www.cysec.gov.cy/en-GB/legislation/SANCTIONS/</t>
    </r>
  </si>
  <si>
    <t>The total number of customers or customers' BOs (for legal entities) whose residence is from FATF High-Risk and Other Monitored Jurisdictions does not exceed the total number of customers</t>
  </si>
  <si>
    <t>The total number of customers or customers' BOs (for legal entities) whose residence is from EU list of non-cooperative jurisdictions for tax purposes does not exceed the total number of customers</t>
  </si>
  <si>
    <t>Customers in EU and UN sanctions/restrictive measures</t>
  </si>
  <si>
    <t>The total number of customers in EU and UN sanctions/restrictive measures does not exceed the total number of customers</t>
  </si>
  <si>
    <t>Total money of customers in EU and UN sanctions/restrictive measures do not exceed the total clients' money</t>
  </si>
  <si>
    <t>Total deposits of customers in EU and UN sanctions/restrictive measures do not exceed the total deposits of customers</t>
  </si>
  <si>
    <t>Total withdrawals of customers in EU and UN sanctions/restrictive measures do not exceed the total withdrawals of customers</t>
  </si>
  <si>
    <t>The total number of customers whose activities are related with donations, crowdfunding, non-profit organisations, weapons trading, or virtual assets does not exceed the total number of customers</t>
  </si>
  <si>
    <t>The total number of Customers who hold financial assets/instruments/investments in European Commission High Risk Third Countries and/or FATF High-Risk and Other Monitored Jurisdictions and/or EU list of non-cooperative jurisdictions for tax purposes and/or their business activities are related with imports/exports of goods with those countries does not exceed the total number of customers</t>
  </si>
  <si>
    <r>
      <t xml:space="preserve">Please enter the number of Customers who are established in European Commission High Risk Third Countries, as per </t>
    </r>
    <r>
      <rPr>
        <b/>
        <i/>
        <sz val="12"/>
        <rFont val="Calibri"/>
        <family val="2"/>
        <charset val="161"/>
        <scheme val="minor"/>
      </rPr>
      <t>Article 64(1)(a) of AML/CFT Law of 2007 [188(I)/2007], as amended.</t>
    </r>
  </si>
  <si>
    <r>
      <t xml:space="preserve">Please enter the number of Customers who are Politically Exposed Persons (PEPs), as per </t>
    </r>
    <r>
      <rPr>
        <b/>
        <i/>
        <sz val="12"/>
        <rFont val="Calibri"/>
        <family val="2"/>
        <charset val="161"/>
        <scheme val="minor"/>
      </rPr>
      <t xml:space="preserve">Article 64(1)(c) of AML/CFT Law of 2007 [188(I)/2007], as amended. </t>
    </r>
    <r>
      <rPr>
        <i/>
        <sz val="12"/>
        <rFont val="Calibri"/>
        <family val="2"/>
        <charset val="161"/>
        <scheme val="minor"/>
      </rPr>
      <t>This should include the number of customers who have a Beneficial Owner (BO) or a family member or a close associate that is a PEP.</t>
    </r>
  </si>
  <si>
    <r>
      <t xml:space="preserve">Please enter the number of customers who have complex and unusually large transactions, or unusual patterns of transactions, that have no obvious economic or lawful purpose, as per </t>
    </r>
    <r>
      <rPr>
        <b/>
        <i/>
        <sz val="12"/>
        <rFont val="Calibri"/>
        <family val="2"/>
        <charset val="161"/>
        <scheme val="minor"/>
      </rPr>
      <t>Article 64(4) of AML/CFT Law of 2007 [188(I)/2007], as amended.</t>
    </r>
  </si>
  <si>
    <r>
      <t xml:space="preserve">Convicted customers / Customers with charges or investigation procedures against them for any financial crime and/or predicate offence  </t>
    </r>
    <r>
      <rPr>
        <sz val="12"/>
        <rFont val="Calibri"/>
        <family val="2"/>
        <charset val="161"/>
        <scheme val="minor"/>
      </rPr>
      <t>(</t>
    </r>
    <r>
      <rPr>
        <i/>
        <sz val="12"/>
        <rFont val="Calibri"/>
        <family val="2"/>
        <charset val="161"/>
        <scheme val="minor"/>
      </rPr>
      <t xml:space="preserve">for the definition of predicate offence please refer to </t>
    </r>
    <r>
      <rPr>
        <b/>
        <i/>
        <sz val="12"/>
        <rFont val="Calibri"/>
        <family val="2"/>
        <charset val="161"/>
        <scheme val="minor"/>
      </rPr>
      <t>Article 5 of AML/CFT Law of 2007 [188(I)/2007], as amended</t>
    </r>
    <r>
      <rPr>
        <i/>
        <sz val="12"/>
        <rFont val="Calibri"/>
        <family val="2"/>
        <charset val="161"/>
        <scheme val="minor"/>
      </rPr>
      <t>).</t>
    </r>
  </si>
  <si>
    <r>
      <t xml:space="preserve">Regarding "eligible third parties" please refer to </t>
    </r>
    <r>
      <rPr>
        <b/>
        <i/>
        <sz val="12"/>
        <rFont val="Calibri"/>
        <family val="2"/>
        <charset val="161"/>
        <scheme val="minor"/>
      </rPr>
      <t>Article 67 of AML/CFT Law of 2007 [188(I)/2007], as amended.</t>
    </r>
  </si>
  <si>
    <t>"BO": Beneficial Owner - Please refer to Article 2 of AML/CFT Law of 2007 [188(I)/2007], as amended.</t>
  </si>
  <si>
    <r>
      <rPr>
        <sz val="11"/>
        <rFont val="Calibri"/>
        <family val="2"/>
        <charset val="161"/>
        <scheme val="minor"/>
      </rPr>
      <t>European Commission High Risk Third Countries, as per Article 64(1)(a) of AML/CFT Law of 2007 [188(I)/2007], as amended</t>
    </r>
    <r>
      <rPr>
        <u/>
        <sz val="11"/>
        <color theme="10"/>
        <rFont val="Calibri"/>
        <family val="2"/>
        <charset val="161"/>
        <scheme val="minor"/>
      </rPr>
      <t xml:space="preserve">
https://ec.europa.eu/info/business-economy-euro/banking-and-finance/financial-supervision-and-risk-management/anti-money-laundering-and-countering-financing-terrorism/eu-policy-high-risk-third-countries_en</t>
    </r>
  </si>
  <si>
    <t>Completely internally</t>
  </si>
  <si>
    <t>Completely externally</t>
  </si>
  <si>
    <t>Partially internally and partially externally</t>
  </si>
  <si>
    <t>Related</t>
  </si>
  <si>
    <t>Non-Related</t>
  </si>
  <si>
    <t xml:space="preserve">Is the AML/CFT a standard agenda item at Senior Management meetings? </t>
  </si>
  <si>
    <t>Does any of the entity's shareholders and/or BOs belong to any of the following groups?</t>
  </si>
  <si>
    <t xml:space="preserve">Customers from FATF high risk and increased monitoring  jurisdictions. </t>
  </si>
  <si>
    <t>“High risk and increased monitoring  jurisdictions” are published on the FATF website (http://www.fatf-gafi.org/).</t>
  </si>
  <si>
    <t>CySEC will use this information for the purposes of conducting statistical analyses, risk management and other purposes.</t>
  </si>
  <si>
    <t>Section G - Products, Services and Transactions</t>
  </si>
  <si>
    <t>Section H - Countries and Geographical Areas</t>
  </si>
  <si>
    <t>Section I - Customer Analysis</t>
  </si>
  <si>
    <t>Section J - Internal Policies and Procedures</t>
  </si>
  <si>
    <t>Section K - Geographical Analysis</t>
  </si>
  <si>
    <r>
      <t xml:space="preserve">7) Section G: </t>
    </r>
    <r>
      <rPr>
        <sz val="12"/>
        <color rgb="FF000000"/>
        <rFont val="Calibri"/>
        <family val="2"/>
        <charset val="161"/>
        <scheme val="minor"/>
      </rPr>
      <t>Products, Services and Transactions</t>
    </r>
  </si>
  <si>
    <r>
      <t xml:space="preserve">8) Section H: </t>
    </r>
    <r>
      <rPr>
        <sz val="12"/>
        <color rgb="FF000000"/>
        <rFont val="Calibri"/>
        <family val="2"/>
        <charset val="161"/>
        <scheme val="minor"/>
      </rPr>
      <t>Countries and Geographical Areas</t>
    </r>
  </si>
  <si>
    <r>
      <t xml:space="preserve">9) Section I: </t>
    </r>
    <r>
      <rPr>
        <sz val="12"/>
        <color rgb="FF000000"/>
        <rFont val="Calibri"/>
        <family val="2"/>
        <charset val="161"/>
        <scheme val="minor"/>
      </rPr>
      <t>Customer Analysis</t>
    </r>
  </si>
  <si>
    <r>
      <t xml:space="preserve">10) Section J: </t>
    </r>
    <r>
      <rPr>
        <sz val="12"/>
        <color rgb="FF000000"/>
        <rFont val="Calibri"/>
        <family val="2"/>
        <charset val="161"/>
        <scheme val="minor"/>
      </rPr>
      <t>Internal Policies and Procedures</t>
    </r>
  </si>
  <si>
    <r>
      <t xml:space="preserve">11) Section K: </t>
    </r>
    <r>
      <rPr>
        <sz val="12"/>
        <color rgb="FF000000"/>
        <rFont val="Calibri"/>
        <family val="2"/>
        <charset val="161"/>
        <scheme val="minor"/>
      </rPr>
      <t>Geographical Analysis</t>
    </r>
  </si>
  <si>
    <t>Form RBSF-CBR</t>
  </si>
  <si>
    <t>Cypriot Branches (CBRs)</t>
  </si>
  <si>
    <r>
      <t xml:space="preserve">Cyprus Securities and Exchange Commission ('CySEC') requests </t>
    </r>
    <r>
      <rPr>
        <b/>
        <sz val="12"/>
        <color rgb="FF000000"/>
        <rFont val="Calibri"/>
        <family val="2"/>
        <charset val="161"/>
        <scheme val="minor"/>
      </rPr>
      <t>all Cypriot Branches ('CBRs')</t>
    </r>
    <r>
      <rPr>
        <sz val="12"/>
        <color rgb="FF000000"/>
        <rFont val="Calibri"/>
        <family val="2"/>
        <charset val="161"/>
        <scheme val="minor"/>
      </rPr>
      <t xml:space="preserve">, pursuant to Section 25(1)(c)(ii) of CySEC's Law of
</t>
    </r>
  </si>
  <si>
    <r>
      <t xml:space="preserve">4) Drag, Cut, Copy, Paste functions: </t>
    </r>
    <r>
      <rPr>
        <sz val="12"/>
        <color rgb="FF000000"/>
        <rFont val="Calibri"/>
        <family val="2"/>
        <charset val="161"/>
        <scheme val="minor"/>
      </rPr>
      <t xml:space="preserve">The Branches </t>
    </r>
    <r>
      <rPr>
        <b/>
        <u/>
        <sz val="12"/>
        <color rgb="FF000000"/>
        <rFont val="Calibri"/>
        <family val="2"/>
        <charset val="161"/>
        <scheme val="minor"/>
      </rPr>
      <t>should avoid</t>
    </r>
    <r>
      <rPr>
        <b/>
        <sz val="12"/>
        <color rgb="FF000000"/>
        <rFont val="Calibri"/>
        <family val="2"/>
        <charset val="161"/>
        <scheme val="minor"/>
      </rPr>
      <t xml:space="preserve"> </t>
    </r>
    <r>
      <rPr>
        <sz val="12"/>
        <color rgb="FF000000"/>
        <rFont val="Calibri"/>
        <family val="2"/>
        <charset val="161"/>
        <scheme val="minor"/>
      </rPr>
      <t xml:space="preserve">using functions like drag, cut, copy and paste, since </t>
    </r>
    <r>
      <rPr>
        <b/>
        <sz val="12"/>
        <color rgb="FF000000"/>
        <rFont val="Calibri"/>
        <family val="2"/>
        <charset val="161"/>
        <scheme val="minor"/>
      </rPr>
      <t xml:space="preserve">such functions affect the </t>
    </r>
  </si>
  <si>
    <r>
      <t xml:space="preserve">Name of Entity </t>
    </r>
    <r>
      <rPr>
        <i/>
        <sz val="12"/>
        <color indexed="8"/>
        <rFont val="Calibri"/>
        <family val="2"/>
        <charset val="161"/>
        <scheme val="minor"/>
      </rPr>
      <t>(as on CBR license)</t>
    </r>
  </si>
  <si>
    <t>CBR's Postal Address</t>
  </si>
  <si>
    <t>CBR's Telephone Number</t>
  </si>
  <si>
    <t>CBR's Fax Number</t>
  </si>
  <si>
    <t>CBR's Website</t>
  </si>
  <si>
    <t>2.1.2</t>
  </si>
  <si>
    <t>2.2.2</t>
  </si>
  <si>
    <t>2.3.2</t>
  </si>
  <si>
    <t>3.1.2</t>
  </si>
  <si>
    <t>4.1.2</t>
  </si>
  <si>
    <t>9.1</t>
  </si>
  <si>
    <t>9.2</t>
  </si>
  <si>
    <t>Same as 4.2.2 above</t>
  </si>
  <si>
    <r>
      <t xml:space="preserve">Please enter the number of high risk customers, for whom the Branch applies enhanced customer Due Diligence measures, as per </t>
    </r>
    <r>
      <rPr>
        <b/>
        <i/>
        <sz val="12"/>
        <rFont val="Calibri"/>
        <family val="2"/>
        <charset val="161"/>
        <scheme val="minor"/>
      </rPr>
      <t>Article 64 of AML/CFT Law of 2007 [188(I)/2007], as amended.</t>
    </r>
  </si>
  <si>
    <r>
      <t xml:space="preserve">Please insert the total value of on and off balance sheet high risk Clients' Financial Instruments that the Branch holds, administers or manages, as per its authorization (i.e. as per Ancillary Service number 1, Part II, First Appendix, Law 87(I)/2017, as amended), as at the reference date. Value is the mark to market values of all financial instruments as at the reference date. Repos and Reverse Repos must also be included in this figure. For CFDs the value is the value of the notional value, as at the reference date. Clients’ CFDs long and short positions, in the same CFDs instrument, must be netted when calculating the CFDs notional value. If the end result is a short notional position in a specific CFDs instrument, then the respective figure must be included in the calculation of the CFDs value, as an absolute value. For CFDs in FX, only clients' open positions should be included in the reported figure.
</t>
    </r>
    <r>
      <rPr>
        <b/>
        <i/>
        <sz val="12"/>
        <color theme="1"/>
        <rFont val="Calibri"/>
        <family val="2"/>
        <charset val="161"/>
        <scheme val="minor"/>
      </rPr>
      <t>Please insert the part of clients' financial instruments reported in Cell D19 of Point 1.3, Section D of the Current Form, related to entity's high risk customers for AML purposes.</t>
    </r>
  </si>
  <si>
    <t>Please insert the part of Customers' deposits reported in Cell D15 of Point 1.2 above, related to entity's high risk customers for AML purposes.</t>
  </si>
  <si>
    <t>Please insert the part of Customers' withdrawals reported in Cell D18 of Point 1.3 above, related to entity's high risk customers for AML purposes.</t>
  </si>
  <si>
    <t>Same as 2.1.2 above</t>
  </si>
  <si>
    <t>Same as 1.2 above</t>
  </si>
  <si>
    <r>
      <t xml:space="preserve">Please enter the number of low risk customers, for whom the Branch applies simplified customer Due Diligence measures, as per </t>
    </r>
    <r>
      <rPr>
        <b/>
        <i/>
        <sz val="12"/>
        <rFont val="Calibri"/>
        <family val="2"/>
        <charset val="161"/>
        <scheme val="minor"/>
      </rPr>
      <t>Article 63 of AML/CFT Law of 2007 [188(I)/2007], as amended.</t>
    </r>
  </si>
  <si>
    <r>
      <t xml:space="preserve">"Other high risk" customers refer to customers who are defined as high risk as per Branch's assessment and do not fall under any of the high risk categories above, i.e. in questions 4.1 to 4.3.
Please also refer to </t>
    </r>
    <r>
      <rPr>
        <b/>
        <i/>
        <sz val="12"/>
        <rFont val="Calibri"/>
        <family val="2"/>
        <charset val="161"/>
        <scheme val="minor"/>
      </rPr>
      <t>Article 64(3) of AML/CFT Law of 2007 [188(I)/2007], as amended.</t>
    </r>
  </si>
  <si>
    <t>Same as 1.1 above</t>
  </si>
  <si>
    <t xml:space="preserve">Section G - Products, Services and Transactions  </t>
  </si>
  <si>
    <t xml:space="preserve">Section H - Countries and Geographical Areas            </t>
  </si>
  <si>
    <t xml:space="preserve">Section I - Customer Analysis            </t>
  </si>
  <si>
    <t>Customers from FATF high risk and increased monitoring jurisdictions</t>
  </si>
  <si>
    <t>The total number of customers from FATF high risk and increased monitoring jurisdictions does not exceed the total number of customers</t>
  </si>
  <si>
    <t>Total money of customers from FATF high risk and increased monitoring jurisdictions do not exceed the total clients' money</t>
  </si>
  <si>
    <t>Total deposits of customers from FATF high risk and increased monitoring jurisdictions do not exceed the total deposits of customers</t>
  </si>
  <si>
    <t>Total withdrawals of customers from FATF high risk and increased monitoring jurisdictions do not exceed the total withdrawals of customers</t>
  </si>
  <si>
    <r>
      <t xml:space="preserve">Please insert the total Clients' Money that the Branch holds, as per its authorisation, as at the reference date. 
The total of on and off balance sheet items should be included.                                                                                                                                                                                                    </t>
    </r>
    <r>
      <rPr>
        <b/>
        <i/>
        <sz val="12"/>
        <rFont val="Calibri"/>
        <family val="2"/>
        <charset val="161"/>
        <scheme val="minor"/>
      </rPr>
      <t xml:space="preserve">  </t>
    </r>
  </si>
  <si>
    <r>
      <t xml:space="preserve">Please insert the total value of on and off balance sheet Clients' Financial Instruments that the Branch holds, administers or manages, as per its authorization (i.e. as per Ancillary Service number 1, Part II, First Appendix, Law 87(I)/2017, as amended), as at the reference date.                                                                                                                                                                                                                                                                                                                
Value is the mark to market values of all financial instruments as at the reference date. Repos and Reverse Repos must be included in this figure. </t>
    </r>
    <r>
      <rPr>
        <i/>
        <sz val="12"/>
        <color theme="1"/>
        <rFont val="Calibri"/>
        <family val="2"/>
        <charset val="161"/>
        <scheme val="minor"/>
      </rPr>
      <t>For CFDs the value is the value of the notional value, as at the reference date. Clients’ CFDs long and short positions, in the same CFDs instrument, must be netted when calculating the CFDs notional value. If the end result is a short notional position in a specific CFDs instrument, then the respective figure must be included in the calculation of the CFDs value, as an absolute value.</t>
    </r>
  </si>
  <si>
    <t xml:space="preserve">Refers to income deriving from licensed activities, from activities as these are defined in section 5(5)(b) of Law 87(I)/2017, as amended, and from any other activities which fall within the normal trading activities of the Company.  </t>
  </si>
  <si>
    <t>Compliance Function</t>
  </si>
  <si>
    <t>FATF high risk and increased monitoring  jurisdictions and/or EU high risk third countries</t>
  </si>
  <si>
    <r>
      <t xml:space="preserve">Does the Branch offer any </t>
    </r>
    <r>
      <rPr>
        <b/>
        <u/>
        <sz val="12"/>
        <color rgb="FF000000"/>
        <rFont val="Calibri"/>
        <family val="2"/>
        <charset val="161"/>
        <scheme val="minor"/>
      </rPr>
      <t>other</t>
    </r>
    <r>
      <rPr>
        <b/>
        <sz val="12"/>
        <color rgb="FF000000"/>
        <rFont val="Calibri"/>
        <family val="2"/>
        <charset val="161"/>
        <scheme val="minor"/>
      </rPr>
      <t xml:space="preserve"> products or services with low transparency/encouraging anonymity, as per its own assessment?
</t>
    </r>
    <r>
      <rPr>
        <i/>
        <sz val="12"/>
        <color rgb="FF000000"/>
        <rFont val="Calibri"/>
        <family val="2"/>
        <charset val="161"/>
        <scheme val="minor"/>
      </rPr>
      <t>If 'Yes' please enter the total number of such customers. If 'No' please enter 0 ("zero").</t>
    </r>
  </si>
  <si>
    <r>
      <t xml:space="preserve">Does the Branch offer complex products or services that allow payments from 3rd parties or accept overpayments where this would not normally be expected?
</t>
    </r>
    <r>
      <rPr>
        <i/>
        <sz val="12"/>
        <color rgb="FF000000"/>
        <rFont val="Calibri"/>
        <family val="2"/>
        <charset val="161"/>
        <scheme val="minor"/>
      </rPr>
      <t>If 'Yes' please enter the total number of such customers. If 'No' please enter 0 ("zero").</t>
    </r>
  </si>
  <si>
    <r>
      <t xml:space="preserve">Does the Branch offer complex products or services that allow directly or indirectly the use of virtual assets?
</t>
    </r>
    <r>
      <rPr>
        <i/>
        <sz val="12"/>
        <color rgb="FF000000"/>
        <rFont val="Calibri"/>
        <family val="2"/>
        <charset val="161"/>
        <scheme val="minor"/>
      </rPr>
      <t>If 'Yes' please enter the total number of such customers. If 'No' please enter 0 ("zero").
For the definition of "virtual assets" please see Article 2 of the 'AML/CFT Law of 2007 [188(I)/2007], as amended'.</t>
    </r>
  </si>
  <si>
    <r>
      <t xml:space="preserve">Does the Branch allow the use of virtual assets, as a method of payment from and/or to its customers?
</t>
    </r>
    <r>
      <rPr>
        <i/>
        <sz val="12"/>
        <color rgb="FF000000"/>
        <rFont val="Calibri"/>
        <family val="2"/>
        <charset val="161"/>
        <scheme val="minor"/>
      </rPr>
      <t>If 'Yes' please enter the total number of such customers. If 'No' please enter 0 ("zero").</t>
    </r>
  </si>
  <si>
    <r>
      <t xml:space="preserve">Does the Branch offer any </t>
    </r>
    <r>
      <rPr>
        <b/>
        <u/>
        <sz val="12"/>
        <color rgb="FF000000"/>
        <rFont val="Calibri"/>
        <family val="2"/>
        <charset val="161"/>
        <scheme val="minor"/>
      </rPr>
      <t>other</t>
    </r>
    <r>
      <rPr>
        <b/>
        <sz val="12"/>
        <color rgb="FF000000"/>
        <rFont val="Calibri"/>
        <family val="2"/>
        <charset val="161"/>
        <scheme val="minor"/>
      </rPr>
      <t xml:space="preserve"> complex products or services, as per its own assessment?
</t>
    </r>
    <r>
      <rPr>
        <i/>
        <sz val="12"/>
        <color rgb="FF000000"/>
        <rFont val="Calibri"/>
        <family val="2"/>
        <charset val="161"/>
        <scheme val="minor"/>
      </rPr>
      <t>If 'Yes' please enter the total number of such customers. If 'No' please enter 0 ("zero").</t>
    </r>
  </si>
  <si>
    <r>
      <t xml:space="preserve">Does the Branch offer products/services that facilitate or encourage high value or unlimited value transactions (e.g. structured products)?
</t>
    </r>
    <r>
      <rPr>
        <i/>
        <sz val="12"/>
        <color rgb="FF000000"/>
        <rFont val="Calibri"/>
        <family val="2"/>
        <charset val="161"/>
        <scheme val="minor"/>
      </rPr>
      <t>If 'Yes' please enter the total number of such customers. If 'No' please enter 0 ("zero").</t>
    </r>
  </si>
  <si>
    <r>
      <t xml:space="preserve">Does the Branch offer products or services with low transparency, that allow the customer's BO to remain anonymous or facilitate hiding the identity? Specifically, does the Branch offer products or services with the following features:
</t>
    </r>
    <r>
      <rPr>
        <i/>
        <sz val="12"/>
        <color rgb="FF000000"/>
        <rFont val="Calibri"/>
        <family val="2"/>
        <charset val="161"/>
        <scheme val="minor"/>
      </rPr>
      <t>If 'Yes' please enter the total number of such customers. If 'No' please enter 0 ("zero").</t>
    </r>
  </si>
  <si>
    <t>The total number of customers reported in point 1.1.1 of Section G does not exceed the total number of customers reported in point 1.1 of Section B</t>
  </si>
  <si>
    <t>The total number of customers reported in point 1.1.2 of Section G does not exceed the total number of customers reported in point 1.1 of Section B</t>
  </si>
  <si>
    <t>The total number of customers reported in point 1.1.3 of Section G does not exceed the total number of customers reported in point 1.1 of Section B</t>
  </si>
  <si>
    <t>The total number of customers reported in point 1.2 of Section G does not exceed the total number of customers reported in point 1.1 of Section B</t>
  </si>
  <si>
    <t>The total number of customers reported in point 2.1 of Section G does not exceed the total number of customers reported in point 1.1 of Section B</t>
  </si>
  <si>
    <t>The total number of customers reported in point 2.2 of Section G does not exceed the total number of customers reported in point 1.1 of Section B</t>
  </si>
  <si>
    <t>The total number of customers reported in point 2.3 of Section G does not exceed the total number of customers reported in point 1.1 of Section B</t>
  </si>
  <si>
    <t>The total number of customers reported in point 2.4 of Section G does not exceed the total number of customers reported in point 1.1 of Section B</t>
  </si>
  <si>
    <t>The total number of customers reported in point 2.5 of Section G does not exceed the total number of customers reported in point 1.1 of Section B</t>
  </si>
  <si>
    <t>The total number of customers reported in point 2.6 of Section G does not exceed the total number of customers reported in point 1.1 of Section B</t>
  </si>
  <si>
    <t>The total number of customers reported in point 3.1 of Section G does not exceed the total number of customers reported in point 1.1 of Section B</t>
  </si>
  <si>
    <t>Please see Section H for the countries mentioned above.</t>
  </si>
  <si>
    <t>28.1</t>
  </si>
  <si>
    <r>
      <t xml:space="preserve">2009, as amended, and pursuant to Section 59(1)(b)(vi) of AML/CFT Law of 2007 [188(I)/2007], as amended, to complete </t>
    </r>
    <r>
      <rPr>
        <b/>
        <sz val="12"/>
        <color rgb="FF000000"/>
        <rFont val="Calibri"/>
        <family val="2"/>
        <charset val="161"/>
        <scheme val="minor"/>
      </rPr>
      <t xml:space="preserve">Form RBSF-CBR </t>
    </r>
    <r>
      <rPr>
        <sz val="12"/>
        <color rgb="FF000000"/>
        <rFont val="Calibri"/>
        <family val="2"/>
        <charset val="161"/>
        <scheme val="minor"/>
      </rPr>
      <t xml:space="preserve">(the 'Form').  </t>
    </r>
  </si>
  <si>
    <t>Does the Branch have Customers or Customers' BOs (for legal entities) whose residence is from:</t>
  </si>
  <si>
    <t>Does the Branch have relationships/collaborations with third parties established in:</t>
  </si>
  <si>
    <t>On what percentage of its customers has the Branch performed specific transaction monitoring?</t>
  </si>
  <si>
    <t>Does the Branch’s policy specifically address the handling of TF cases (potential cases), including escalation/reporting process?</t>
  </si>
  <si>
    <t>Does the Branch's risk-based approach specifically address TF risks?</t>
  </si>
  <si>
    <t>How would you rate the quality of the Branch's business-wide ML/TF risk assessment?</t>
  </si>
  <si>
    <t xml:space="preserve">How would you rate the quality of the Branch's individual business relationship ML/TF risk? </t>
  </si>
  <si>
    <t>How would you rate the Branch’s awareness of ML/TF risks, including availability and effectiveness of staff AML/CFT training?</t>
  </si>
  <si>
    <t>How would you rate the adequacy of the Branch’s identification and verification policies and procedures?</t>
  </si>
  <si>
    <t>How would you rate the effectiveness of the Branch’s identification and verification policies and procedures?</t>
  </si>
  <si>
    <t>How would you rate the adequacy of the Branch's ongoing monitoring policies and procedures, including transaction monitoring?</t>
  </si>
  <si>
    <t>How would you rate the effectiveness of the Branch’s ongoing monitoring policies and procedures, including transaction monitoring?</t>
  </si>
  <si>
    <t>How would you rate the adequacy of the Branch’s suspicious transaction reporting policies and procedures?</t>
  </si>
  <si>
    <t>How would you rate the effectiveness of the Branch’s suspicious transaction reporting?</t>
  </si>
  <si>
    <t>How would you rate the adequacy of the Branch’s record-keeping policies and procedures?</t>
  </si>
  <si>
    <t>How would you rate the effectiveness of the Branch’s record-keeping policies and procedures?</t>
  </si>
  <si>
    <t>How would you rate the adequacy of the Branch’s AML/CFT resources?</t>
  </si>
  <si>
    <t>Does the Branch have business-wide AML/CFT policies and procedures?</t>
  </si>
  <si>
    <t>Does the Branch’s AML/CFT policies and procedures reflect the requirements of the legislation (i.e. AML/CFT Law and CySEC's AML/CFT Directive)?</t>
  </si>
  <si>
    <t>Has the Branch reviewed, and if were appropriate, updated its policies and procedures in the last 12 months?</t>
  </si>
  <si>
    <t xml:space="preserve">Has the Branch performed a risk assessment of AML/CFT risks for all its business lines in the last 12 months? </t>
  </si>
  <si>
    <t>Has the Branch identified and assessed the ML/TF risk associated with the products and services it provides?</t>
  </si>
  <si>
    <t>Has the Branch identified and assessed the ML/TF risk associated with the jurisdictions it operates in based on its customer base?</t>
  </si>
  <si>
    <t>Has the Branch identified and assessed the ML/TF risk associated with its customers?</t>
  </si>
  <si>
    <t>Has the Branch identified and assessed the ML/TF risk associated with its transactions?</t>
  </si>
  <si>
    <t>Has the Branch identified and assessed the ML/TF risk associated with the delivery channels it uses to service its customers?</t>
  </si>
  <si>
    <t xml:space="preserve">Has the Branch established reliable and independent sources to verify its customers identity? </t>
  </si>
  <si>
    <t xml:space="preserve">Has the Branch used reliable and independent sources to verify the purpose and nature of its business relationship? </t>
  </si>
  <si>
    <t>Has the Branch implemented policies and procedures reflecting a risk-based approach to ongoing monitoring aligned to the ML/TF risks presented by its business?</t>
  </si>
  <si>
    <t>Does the Branch have policies and procedures in place for updating CDD on existing customers as prescribed by the legislation (i.e. AML/CFT Law and CySEC's AML/CFT Directive)?</t>
  </si>
  <si>
    <t>On what percentage of its customers has the Branch performed monitoring of CDD/economic profile information for the reporting year?</t>
  </si>
  <si>
    <t>On what percentage of its customers has the Branch updated CDD/economic profile information for the reporting year?</t>
  </si>
  <si>
    <t>Does the Branch have in place transaction monitoring automated system to enable and facilitate monitoring of customers' transactions against their economic profile data and to identify complex and unusual transactions?</t>
  </si>
  <si>
    <t>Does the Branch have policies and procedures in place for the investigation, documentation and escalation of suspicious activity and/or suspicious transactions?</t>
  </si>
  <si>
    <t>Does the Branch have policies and procedures in respect to the records that must be retained, and the period of retention as set out in the legislation (i.e. AML/CFT Law and CySEC's AML/CFT Directive)?</t>
  </si>
  <si>
    <t xml:space="preserve">Does the Branch record and document their ML/TF risk assessments of business relationships? </t>
  </si>
  <si>
    <t xml:space="preserve">Does the Branch record and document any changes made to the risk assessment policies and procedure as part of their review and monitoring? </t>
  </si>
  <si>
    <t xml:space="preserve">Has the Branch's policies and procedures been updated following the issuance of the "Combating of Terrorism and Victim Protection Law of 2019" (N.75(I)/2019)? </t>
  </si>
  <si>
    <t xml:space="preserve">Has the Branch put in place a plan for ongoing training, to ensure that the relevant management and staff are aware of the Branch’s AML/CFT obligations and its processes and procedures for fulfilment of same? </t>
  </si>
  <si>
    <r>
      <rPr>
        <b/>
        <i/>
        <sz val="12"/>
        <rFont val="Calibri"/>
        <family val="2"/>
        <charset val="161"/>
        <scheme val="minor"/>
      </rPr>
      <t xml:space="preserve">Please enter the total number of customers as at the reference date.
Please refer to Article 2 of AML/CFT Law of 2007 [188(I)/2007], as amended.
“customer” </t>
    </r>
    <r>
      <rPr>
        <i/>
        <sz val="12"/>
        <rFont val="Calibri"/>
        <family val="2"/>
        <charset val="161"/>
        <scheme val="minor"/>
      </rPr>
      <t xml:space="preserve">means a person which aims to enter into a business relationship or carry out an occassional transaction with an obliged entity in or from the Republic.
</t>
    </r>
    <r>
      <rPr>
        <b/>
        <i/>
        <sz val="12"/>
        <rFont val="Calibri"/>
        <family val="2"/>
        <charset val="161"/>
        <scheme val="minor"/>
      </rPr>
      <t xml:space="preserve">
“business relationship”</t>
    </r>
    <r>
      <rPr>
        <i/>
        <sz val="12"/>
        <rFont val="Calibri"/>
        <family val="2"/>
        <charset val="161"/>
        <scheme val="minor"/>
      </rPr>
      <t xml:space="preserve"> 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
Where "T" refers to the reference date of this report and "T-1" to the previous reference date (refer to section A).                                           
</t>
    </r>
  </si>
  <si>
    <r>
      <t xml:space="preserve">Please complete the required information/data for the entity's top ten clients.
</t>
    </r>
    <r>
      <rPr>
        <b/>
        <sz val="12"/>
        <color theme="1"/>
        <rFont val="Calibri"/>
        <family val="2"/>
        <charset val="161"/>
        <scheme val="minor"/>
      </rPr>
      <t>"Top 10 clients"</t>
    </r>
    <r>
      <rPr>
        <sz val="12"/>
        <color theme="1"/>
        <rFont val="Calibri"/>
        <family val="2"/>
        <charset val="161"/>
        <scheme val="minor"/>
      </rPr>
      <t xml:space="preserve"> refer to the 10 biggest clients of the regulated entity in terms of the sum of total inflows and ouflows of money in/from each client's account.
All figures should be provided in EUR.</t>
    </r>
  </si>
  <si>
    <r>
      <t xml:space="preserve">Client's money </t>
    </r>
    <r>
      <rPr>
        <i/>
        <sz val="12"/>
        <color indexed="8"/>
        <rFont val="Calibri"/>
        <family val="2"/>
        <charset val="161"/>
        <scheme val="minor"/>
      </rPr>
      <t xml:space="preserve">(Balance as at </t>
    </r>
    <r>
      <rPr>
        <i/>
        <sz val="12"/>
        <rFont val="Calibri"/>
        <family val="2"/>
        <charset val="161"/>
        <scheme val="minor"/>
      </rPr>
      <t>the reference date)</t>
    </r>
    <r>
      <rPr>
        <b/>
        <sz val="12"/>
        <rFont val="Calibri"/>
        <family val="2"/>
        <charset val="161"/>
        <scheme val="minor"/>
      </rPr>
      <t xml:space="preserve">
</t>
    </r>
    <r>
      <rPr>
        <b/>
        <sz val="12"/>
        <color rgb="FF0066CC"/>
        <rFont val="Calibri"/>
        <family val="2"/>
        <charset val="161"/>
        <scheme val="minor"/>
      </rPr>
      <t>(Note 3)</t>
    </r>
  </si>
  <si>
    <t xml:space="preserve">Please complete the required information/data in relation to the Clients' Assets. 
"Clients' Assets" refer to the financial properties (i.e. the funds and the financial instruments) of the clients, that are held or administered by the entity on their behalf. 
All figures should be provided in EUR.             
</t>
  </si>
  <si>
    <r>
      <t xml:space="preserve">Please complete the required financial information/data in relation to the entity. Figures should be reported on the basis defined in Section A.
Audited Financial Statements' figures should be used. 
Where projections are to be made, these need to be based on prudent assumptions.
All figures should be provided in EUR.                                                                                                                                                                                               </t>
    </r>
    <r>
      <rPr>
        <b/>
        <sz val="12"/>
        <rFont val="Calibri"/>
        <family val="2"/>
        <charset val="161"/>
        <scheme val="minor"/>
      </rPr>
      <t xml:space="preserve"> </t>
    </r>
  </si>
  <si>
    <t xml:space="preserve">Other income from non-trading activities (i.e. out of the normal course of business/activities of the entity) may include rent income, profit from the disposal of non-inventory asset etc. </t>
  </si>
  <si>
    <t>Finance income may include interest income, FX gain etc.</t>
  </si>
  <si>
    <t>Finance expenses may include interest expense, FX loss etc.</t>
  </si>
  <si>
    <t>Have all the members of the Senior Management and other staff, of the Branch received training in respect of their AML/CFT obligations, as set out in the legislation (i.e. AML/CFT Law and CySEC's AML/CFT Directive) in the past 12 months?</t>
  </si>
  <si>
    <t>Does the Branch use automated screening systems for the ongoing evaluation of the risk posed by customers (i.e background checks), identification of PEPs and inclusion of customers on Sanctions Lists/Restrictive Measures adopted by the United Nations (UN)/European Union (EU)?</t>
  </si>
  <si>
    <t>In this section, you are requested to provide information on the entity's governance and shareholding arrangements.</t>
  </si>
  <si>
    <r>
      <t xml:space="preserve">4. Please select the countries (other than Cyprus) where the Investment Firm ('IF') has </t>
    </r>
    <r>
      <rPr>
        <b/>
        <sz val="11"/>
        <color rgb="FF000000"/>
        <rFont val="Calibri"/>
        <family val="2"/>
        <charset val="161"/>
      </rPr>
      <t xml:space="preserve">presence.
</t>
    </r>
    <r>
      <rPr>
        <i/>
        <sz val="10"/>
        <color rgb="FF000000"/>
        <rFont val="Calibri"/>
        <family val="2"/>
        <charset val="161"/>
      </rPr>
      <t>(Presence in the group company, branches, rep. office, affiliates, tied agents).</t>
    </r>
  </si>
  <si>
    <t>Does the Branch have a BO, a parent or subsidiary company or representative office in/from:</t>
  </si>
  <si>
    <t xml:space="preserve">e.g. if the reporting period is 01/01/2023-31/12/2023, the reference date is 31/12/2023. </t>
  </si>
  <si>
    <r>
      <t xml:space="preserve">All Branches are required to report volume of transactions if they are authorised with any of the following services according to Part I, First Appendix Law 87(I)/2017, as amended:
(1) Reception and transmission of orders in relation to one or more financial instruments;
(2) Execution of orders on behalf of clients;
(3) Portfolio management.
In this respect, </t>
    </r>
    <r>
      <rPr>
        <b/>
        <i/>
        <sz val="12"/>
        <color theme="1"/>
        <rFont val="Calibri"/>
        <family val="2"/>
        <charset val="161"/>
        <scheme val="minor"/>
      </rPr>
      <t>Branches that provide only one of the above services, must complete and report the respective volume of transactions.</t>
    </r>
    <r>
      <rPr>
        <i/>
        <sz val="12"/>
        <color theme="1"/>
        <rFont val="Calibri"/>
        <family val="2"/>
        <charset val="161"/>
        <scheme val="minor"/>
      </rPr>
      <t xml:space="preserve">
Please report both opening and closing transactions, executed during 2023. For example, in case a transaction was opened during 2023 and closed after 2023, then report only the opening transaction.
</t>
    </r>
    <r>
      <rPr>
        <b/>
        <i/>
        <u/>
        <sz val="12"/>
        <color theme="1"/>
        <rFont val="Calibri"/>
        <family val="2"/>
        <charset val="161"/>
        <scheme val="minor"/>
      </rPr>
      <t>Further Clarifications:</t>
    </r>
    <r>
      <rPr>
        <i/>
        <sz val="12"/>
        <color theme="1"/>
        <rFont val="Calibri"/>
        <family val="2"/>
        <charset val="161"/>
        <scheme val="minor"/>
      </rPr>
      <t xml:space="preserve">
- Clients’ Volume of Transactions, include clients’ trading transactions, for all types of clients i.e. Retail, Professional and Eligible Counterparties.
- Where clients’ transactions are performed with leverage, this should be included in the reported volume.
- Any transactions that for rollover purposes are closed and re-opened the next day should not be included in the reported volume of transactions. </t>
    </r>
    <r>
      <rPr>
        <b/>
        <i/>
        <sz val="12"/>
        <color theme="1"/>
        <rFont val="Calibri"/>
        <family val="2"/>
        <charset val="161"/>
        <scheme val="minor"/>
      </rPr>
      <t xml:space="preserve">  
Please insert the part of customers' volume of transactions related to entity's PEPs Customers for AML purposes.  </t>
    </r>
    <r>
      <rPr>
        <i/>
        <sz val="12"/>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</si>
</sst>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quot;€&quot;* #,##0.00_);_(&quot;€&quot;* \(#,##0.00\);_(&quot;€&quot;* &quot;-&quot;??_);_(@_)"/>
    <numFmt numFmtId="166" formatCode="_-* #,##0\ _€_-;\-* #,##0\ _€_-;_-* &quot;-&quot;??\ _€_-;_-@_-"/>
    <numFmt numFmtId="167" formatCode="dd/mm/yyyy;@"/>
    <numFmt numFmtId="168" formatCode="[$€-2]\ #,##0"/>
    <numFmt numFmtId="169" formatCode="&quot; &quot;#,##0.00&quot; &quot;;&quot; (&quot;#,##0.00&quot;)&quot;;&quot; -&quot;00&quot; &quot;;&quot; &quot;@&quot; &quot;"/>
    <numFmt numFmtId="170" formatCode="#,##0\ &quot;€&quot;"/>
    <numFmt numFmtId="171" formatCode="[$€-402]&quot; &quot;#,##0"/>
  </numFmts>
  <fonts count="67" x14ac:knownFonts="1">
    <font>
      <sz val="11"/>
      <color theme="1"/>
      <name val="Calibri"/>
      <family val="2"/>
      <charset val="161"/>
      <scheme val="minor"/>
    </font>
    <font>
      <sz val="12"/>
      <color indexed="81"/>
      <name val="Tahoma"/>
      <family val="2"/>
      <charset val="161"/>
    </font>
    <font>
      <sz val="11"/>
      <color theme="1"/>
      <name val="Calibri"/>
      <family val="2"/>
      <charset val="161"/>
      <scheme val="minor"/>
    </font>
    <font>
      <sz val="12"/>
      <color theme="1"/>
      <name val="Calibri"/>
      <family val="2"/>
      <charset val="161"/>
      <scheme val="minor"/>
    </font>
    <font>
      <sz val="9"/>
      <color indexed="81"/>
      <name val="Tahoma"/>
      <family val="2"/>
      <charset val="161"/>
    </font>
    <font>
      <sz val="11"/>
      <color rgb="FF000000"/>
      <name val="Calibri"/>
      <family val="2"/>
      <charset val="161"/>
    </font>
    <font>
      <sz val="11"/>
      <color theme="1"/>
      <name val="Calibri"/>
      <family val="2"/>
      <scheme val="minor"/>
    </font>
    <font>
      <b/>
      <sz val="12"/>
      <color theme="1"/>
      <name val="Calibri"/>
      <family val="2"/>
      <charset val="161"/>
      <scheme val="minor"/>
    </font>
    <font>
      <u/>
      <sz val="11"/>
      <color theme="10"/>
      <name val="Calibri"/>
      <family val="2"/>
      <charset val="161"/>
      <scheme val="minor"/>
    </font>
    <font>
      <sz val="12"/>
      <color theme="0" tint="-0.249977111117893"/>
      <name val="Calibri"/>
      <family val="2"/>
      <charset val="161"/>
      <scheme val="minor"/>
    </font>
    <font>
      <b/>
      <sz val="12"/>
      <name val="Calibri"/>
      <family val="2"/>
      <charset val="161"/>
      <scheme val="minor"/>
    </font>
    <font>
      <b/>
      <sz val="12"/>
      <color theme="0"/>
      <name val="Calibri"/>
      <family val="2"/>
      <charset val="161"/>
      <scheme val="minor"/>
    </font>
    <font>
      <i/>
      <sz val="12"/>
      <color theme="1"/>
      <name val="Calibri"/>
      <family val="2"/>
      <charset val="161"/>
      <scheme val="minor"/>
    </font>
    <font>
      <sz val="12"/>
      <name val="Calibri"/>
      <family val="2"/>
      <charset val="161"/>
      <scheme val="minor"/>
    </font>
    <font>
      <b/>
      <i/>
      <sz val="12"/>
      <name val="Calibri"/>
      <family val="2"/>
      <charset val="161"/>
      <scheme val="minor"/>
    </font>
    <font>
      <b/>
      <i/>
      <sz val="12"/>
      <color theme="1"/>
      <name val="Calibri"/>
      <family val="2"/>
      <charset val="161"/>
      <scheme val="minor"/>
    </font>
    <font>
      <b/>
      <u/>
      <sz val="12"/>
      <color theme="1"/>
      <name val="Calibri"/>
      <family val="2"/>
      <charset val="161"/>
      <scheme val="minor"/>
    </font>
    <font>
      <u/>
      <sz val="12"/>
      <color theme="10"/>
      <name val="Calibri"/>
      <family val="2"/>
      <charset val="161"/>
      <scheme val="minor"/>
    </font>
    <font>
      <i/>
      <sz val="12"/>
      <name val="Calibri"/>
      <family val="2"/>
      <charset val="161"/>
      <scheme val="minor"/>
    </font>
    <font>
      <b/>
      <i/>
      <sz val="12"/>
      <color rgb="FFFF0000"/>
      <name val="Calibri"/>
      <family val="2"/>
      <charset val="161"/>
      <scheme val="minor"/>
    </font>
    <font>
      <b/>
      <sz val="12"/>
      <color rgb="FFFF0000"/>
      <name val="Calibri"/>
      <family val="2"/>
      <charset val="161"/>
      <scheme val="minor"/>
    </font>
    <font>
      <b/>
      <i/>
      <sz val="12"/>
      <color theme="8" tint="-0.249977111117893"/>
      <name val="Calibri"/>
      <family val="2"/>
      <charset val="161"/>
      <scheme val="minor"/>
    </font>
    <font>
      <sz val="12"/>
      <color indexed="8"/>
      <name val="Calibri"/>
      <family val="2"/>
      <charset val="161"/>
      <scheme val="minor"/>
    </font>
    <font>
      <b/>
      <sz val="12"/>
      <color indexed="8"/>
      <name val="Calibri"/>
      <family val="2"/>
      <charset val="161"/>
      <scheme val="minor"/>
    </font>
    <font>
      <sz val="12"/>
      <color rgb="FF000000"/>
      <name val="Calibri"/>
      <family val="2"/>
      <charset val="161"/>
      <scheme val="minor"/>
    </font>
    <font>
      <sz val="12"/>
      <color theme="7" tint="0.59999389629810485"/>
      <name val="Calibri"/>
      <family val="2"/>
      <charset val="161"/>
      <scheme val="minor"/>
    </font>
    <font>
      <i/>
      <sz val="12"/>
      <color indexed="8"/>
      <name val="Calibri"/>
      <family val="2"/>
      <charset val="161"/>
      <scheme val="minor"/>
    </font>
    <font>
      <b/>
      <sz val="12"/>
      <color rgb="FF0066CC"/>
      <name val="Calibri"/>
      <family val="2"/>
      <charset val="161"/>
      <scheme val="minor"/>
    </font>
    <font>
      <b/>
      <sz val="12"/>
      <color rgb="FF000000"/>
      <name val="Calibri"/>
      <family val="2"/>
      <charset val="161"/>
      <scheme val="minor"/>
    </font>
    <font>
      <i/>
      <sz val="12"/>
      <color rgb="FF000000"/>
      <name val="Calibri"/>
      <family val="2"/>
      <charset val="161"/>
      <scheme val="minor"/>
    </font>
    <font>
      <b/>
      <i/>
      <sz val="12"/>
      <color rgb="FF000000"/>
      <name val="Calibri"/>
      <family val="2"/>
      <charset val="161"/>
      <scheme val="minor"/>
    </font>
    <font>
      <b/>
      <u/>
      <sz val="12"/>
      <color rgb="FF000000"/>
      <name val="Calibri"/>
      <family val="2"/>
      <charset val="161"/>
      <scheme val="minor"/>
    </font>
    <font>
      <b/>
      <sz val="12"/>
      <color indexed="30"/>
      <name val="Calibri"/>
      <family val="2"/>
      <charset val="161"/>
      <scheme val="minor"/>
    </font>
    <font>
      <b/>
      <i/>
      <sz val="12"/>
      <color theme="3" tint="0.39997558519241921"/>
      <name val="Calibri"/>
      <family val="2"/>
      <charset val="161"/>
      <scheme val="minor"/>
    </font>
    <font>
      <i/>
      <sz val="12"/>
      <color rgb="FFCC0099"/>
      <name val="Calibri"/>
      <family val="2"/>
      <charset val="161"/>
      <scheme val="minor"/>
    </font>
    <font>
      <sz val="12"/>
      <color rgb="FF777777"/>
      <name val="Calibri"/>
      <family val="2"/>
      <charset val="161"/>
      <scheme val="minor"/>
    </font>
    <font>
      <sz val="12"/>
      <color theme="0"/>
      <name val="Calibri"/>
      <family val="2"/>
      <charset val="161"/>
      <scheme val="minor"/>
    </font>
    <font>
      <b/>
      <sz val="12"/>
      <color rgb="FF000000"/>
      <name val="Calibri"/>
      <family val="2"/>
      <charset val="161"/>
    </font>
    <font>
      <i/>
      <sz val="12"/>
      <color theme="0" tint="-0.249977111117893"/>
      <name val="Calibri"/>
      <family val="2"/>
      <charset val="161"/>
      <scheme val="minor"/>
    </font>
    <font>
      <b/>
      <sz val="12"/>
      <name val="Calibri"/>
      <family val="2"/>
      <charset val="161"/>
    </font>
    <font>
      <sz val="12"/>
      <name val="Calibri"/>
      <family val="2"/>
      <charset val="161"/>
    </font>
    <font>
      <sz val="12"/>
      <color rgb="FF000000"/>
      <name val="Calibri"/>
      <family val="2"/>
      <charset val="161"/>
    </font>
    <font>
      <sz val="12"/>
      <color theme="1"/>
      <name val="Calibri"/>
      <family val="2"/>
      <charset val="161"/>
    </font>
    <font>
      <u/>
      <sz val="12"/>
      <color theme="10"/>
      <name val="Calibri"/>
      <family val="2"/>
      <charset val="161"/>
    </font>
    <font>
      <b/>
      <sz val="12"/>
      <color theme="0"/>
      <name val="Calibri"/>
      <family val="2"/>
      <charset val="161"/>
    </font>
    <font>
      <i/>
      <sz val="12"/>
      <color rgb="FF000000"/>
      <name val="Calibri"/>
      <family val="2"/>
      <charset val="161"/>
    </font>
    <font>
      <sz val="12"/>
      <color theme="0" tint="-0.249977111117893"/>
      <name val="Calibri"/>
      <family val="2"/>
      <charset val="161"/>
    </font>
    <font>
      <b/>
      <sz val="14"/>
      <color theme="4" tint="-0.249977111117893"/>
      <name val="Calibri"/>
      <family val="2"/>
      <charset val="161"/>
      <scheme val="minor"/>
    </font>
    <font>
      <b/>
      <i/>
      <sz val="12"/>
      <color rgb="FF000000"/>
      <name val="Calibri"/>
      <family val="2"/>
      <charset val="161"/>
    </font>
    <font>
      <i/>
      <sz val="11"/>
      <color rgb="FF000000"/>
      <name val="Calibri"/>
      <family val="2"/>
      <charset val="161"/>
    </font>
    <font>
      <b/>
      <i/>
      <sz val="11"/>
      <color rgb="FF000000"/>
      <name val="Calibri"/>
      <family val="2"/>
      <charset val="161"/>
    </font>
    <font>
      <b/>
      <i/>
      <u/>
      <sz val="11"/>
      <color rgb="FF000000"/>
      <name val="Calibri"/>
      <family val="2"/>
      <charset val="161"/>
    </font>
    <font>
      <b/>
      <sz val="12"/>
      <color theme="1"/>
      <name val="Calibri"/>
      <family val="2"/>
      <charset val="161"/>
    </font>
    <font>
      <sz val="11"/>
      <color theme="0" tint="-0.249977111117893"/>
      <name val="Calibri"/>
      <family val="2"/>
      <charset val="161"/>
      <scheme val="minor"/>
    </font>
    <font>
      <b/>
      <sz val="13"/>
      <color theme="8" tint="-0.499984740745262"/>
      <name val="Calibri"/>
      <family val="2"/>
      <charset val="161"/>
    </font>
    <font>
      <b/>
      <u/>
      <sz val="11"/>
      <color rgb="FF000000"/>
      <name val="Calibri"/>
      <family val="2"/>
      <charset val="161"/>
    </font>
    <font>
      <b/>
      <sz val="11"/>
      <color rgb="FF000000"/>
      <name val="Calibri"/>
      <family val="2"/>
      <charset val="161"/>
    </font>
    <font>
      <i/>
      <sz val="10"/>
      <color rgb="FF000000"/>
      <name val="Calibri"/>
      <family val="2"/>
      <charset val="161"/>
    </font>
    <font>
      <sz val="11"/>
      <name val="Calibri"/>
      <family val="2"/>
      <charset val="161"/>
      <scheme val="minor"/>
    </font>
    <font>
      <b/>
      <i/>
      <u/>
      <sz val="12"/>
      <color theme="1"/>
      <name val="Calibri"/>
      <family val="2"/>
      <charset val="161"/>
      <scheme val="minor"/>
    </font>
    <font>
      <sz val="12"/>
      <color theme="0" tint="-0.34998626667073579"/>
      <name val="Calibri"/>
      <family val="2"/>
      <charset val="161"/>
      <scheme val="minor"/>
    </font>
    <font>
      <b/>
      <sz val="12"/>
      <color theme="0" tint="-0.34998626667073579"/>
      <name val="Calibri"/>
      <family val="2"/>
      <charset val="161"/>
      <scheme val="minor"/>
    </font>
    <font>
      <sz val="12"/>
      <color theme="0" tint="-0.34998626667073579"/>
      <name val="Calibri"/>
      <family val="2"/>
      <charset val="161"/>
    </font>
    <font>
      <b/>
      <sz val="12"/>
      <color theme="0" tint="-0.34998626667073579"/>
      <name val="Calibri"/>
      <family val="2"/>
      <charset val="161"/>
    </font>
    <font>
      <sz val="11"/>
      <color theme="0" tint="-0.34998626667073579"/>
      <name val="Calibri"/>
      <family val="2"/>
      <charset val="161"/>
      <scheme val="minor"/>
    </font>
    <font>
      <sz val="11"/>
      <color theme="0" tint="-0.34998626667073579"/>
      <name val="Calibri"/>
      <family val="2"/>
      <charset val="161"/>
    </font>
    <font>
      <b/>
      <sz val="11"/>
      <color theme="0" tint="-0.34998626667073579"/>
      <name val="Calibri"/>
      <family val="2"/>
      <charset val="161"/>
    </font>
  </fonts>
  <fills count="20">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2EFDA"/>
        <bgColor rgb="FFE2EFDA"/>
      </patternFill>
    </fill>
    <fill>
      <patternFill patternType="solid">
        <fgColor theme="4"/>
        <bgColor indexed="64"/>
      </patternFill>
    </fill>
    <fill>
      <patternFill patternType="solid">
        <fgColor theme="4" tint="-0.249977111117893"/>
        <bgColor indexed="64"/>
      </patternFill>
    </fill>
    <fill>
      <patternFill patternType="solid">
        <fgColor rgb="FFFFFFFF"/>
        <bgColor rgb="FFFFFFFF"/>
      </patternFill>
    </fill>
    <fill>
      <patternFill patternType="solid">
        <fgColor rgb="FFA9D08E"/>
        <bgColor rgb="FFA9D08E"/>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79998168889431442"/>
        <bgColor rgb="FFA9D08E"/>
      </patternFill>
    </fill>
    <fill>
      <patternFill patternType="solid">
        <fgColor theme="4" tint="0.79998168889431442"/>
        <bgColor rgb="FFFFFFFF"/>
      </patternFill>
    </fill>
    <fill>
      <patternFill patternType="solid">
        <fgColor rgb="FFFF0000"/>
        <bgColor indexed="64"/>
      </patternFill>
    </fill>
    <fill>
      <patternFill patternType="solid">
        <fgColor theme="6" tint="0.39997558519241921"/>
        <bgColor rgb="FFA9D08E"/>
      </patternFill>
    </fill>
    <fill>
      <patternFill patternType="solid">
        <fgColor theme="6" tint="0.79998168889431442"/>
        <bgColor rgb="FFE2EFDA"/>
      </patternFill>
    </fill>
    <fill>
      <patternFill patternType="solid">
        <fgColor theme="0"/>
        <bgColor rgb="FFFFFFFF"/>
      </patternFill>
    </fill>
    <fill>
      <patternFill patternType="solid">
        <fgColor theme="5" tint="0.79998168889431442"/>
        <bgColor rgb="FFFFFFFF"/>
      </patternFill>
    </fill>
    <fill>
      <patternFill patternType="solid">
        <fgColor theme="0" tint="-0.3499862666707357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bottom style="thin">
        <color indexed="64"/>
      </bottom>
      <diagonal/>
    </border>
    <border>
      <left/>
      <right/>
      <top style="thin">
        <color theme="0" tint="-0.34998626667073579"/>
      </top>
      <bottom style="thin">
        <color theme="0" tint="-0.34998626667073579"/>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7" tint="-0.24994659260841701"/>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right/>
      <top style="medium">
        <color theme="0" tint="-0.499984740745262"/>
      </top>
      <bottom/>
      <diagonal/>
    </border>
    <border>
      <left style="medium">
        <color theme="0" tint="-0.499984740745262"/>
      </left>
      <right style="medium">
        <color theme="7" tint="-0.24994659260841701"/>
      </right>
      <top/>
      <bottom style="medium">
        <color theme="0" tint="-0.499984740745262"/>
      </bottom>
      <diagonal/>
    </border>
    <border>
      <left style="medium">
        <color theme="7" tint="-0.24994659260841701"/>
      </left>
      <right style="medium">
        <color theme="7" tint="-0.24994659260841701"/>
      </right>
      <top style="medium">
        <color theme="0" tint="-0.499984740745262"/>
      </top>
      <bottom style="medium">
        <color theme="0" tint="-0.499984740745262"/>
      </bottom>
      <diagonal/>
    </border>
    <border>
      <left style="medium">
        <color theme="7" tint="-0.24994659260841701"/>
      </left>
      <right style="medium">
        <color theme="0" tint="-0.499984740745262"/>
      </right>
      <top style="medium">
        <color theme="0" tint="-0.499984740745262"/>
      </top>
      <bottom style="medium">
        <color theme="0" tint="-0.499984740745262"/>
      </bottom>
      <diagonal/>
    </border>
    <border>
      <left style="medium">
        <color theme="7" tint="-0.24994659260841701"/>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7" tint="-0.24994659260841701"/>
      </bottom>
      <diagonal/>
    </border>
    <border>
      <left/>
      <right/>
      <top/>
      <bottom style="thin">
        <color theme="0"/>
      </bottom>
      <diagonal/>
    </border>
    <border>
      <left style="thin">
        <color theme="0"/>
      </left>
      <right style="medium">
        <color theme="0" tint="-0.499984740745262"/>
      </right>
      <top style="thin">
        <color theme="0"/>
      </top>
      <bottom/>
      <diagonal/>
    </border>
    <border>
      <left style="thin">
        <color theme="0"/>
      </left>
      <right/>
      <top/>
      <bottom/>
      <diagonal/>
    </border>
    <border>
      <left/>
      <right/>
      <top style="thin">
        <color theme="0"/>
      </top>
      <bottom/>
      <diagonal/>
    </border>
    <border>
      <left/>
      <right style="medium">
        <color theme="0" tint="-0.499984740745262"/>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499984740745262"/>
      </top>
      <bottom style="thin">
        <color theme="0"/>
      </bottom>
      <diagonal/>
    </border>
    <border>
      <left style="medium">
        <color theme="0" tint="-0.499984740745262"/>
      </left>
      <right/>
      <top style="thin">
        <color theme="0"/>
      </top>
      <bottom style="thin">
        <color theme="0"/>
      </bottom>
      <diagonal/>
    </border>
    <border>
      <left/>
      <right/>
      <top style="medium">
        <color theme="0" tint="-0.249977111117893"/>
      </top>
      <bottom/>
      <diagonal/>
    </border>
    <border>
      <left/>
      <right style="thin">
        <color theme="0"/>
      </right>
      <top/>
      <bottom/>
      <diagonal/>
    </border>
    <border>
      <left/>
      <right style="thin">
        <color theme="0"/>
      </right>
      <top style="thin">
        <color theme="0" tint="-0.249977111117893"/>
      </top>
      <bottom/>
      <diagonal/>
    </border>
    <border>
      <left style="thin">
        <color theme="0" tint="-0.34998626667073579"/>
      </left>
      <right/>
      <top style="thin">
        <color theme="0" tint="-0.249977111117893"/>
      </top>
      <bottom/>
      <diagonal/>
    </border>
    <border>
      <left/>
      <right style="thin">
        <color theme="0"/>
      </right>
      <top style="thin">
        <color theme="0"/>
      </top>
      <bottom/>
      <diagonal/>
    </border>
    <border>
      <left/>
      <right style="thin">
        <color theme="0"/>
      </right>
      <top style="thin">
        <color rgb="FF000000"/>
      </top>
      <bottom style="thin">
        <color theme="0"/>
      </bottom>
      <diagonal/>
    </border>
    <border>
      <left style="thin">
        <color theme="0"/>
      </left>
      <right style="thin">
        <color theme="0" tint="-0.249977111117893"/>
      </right>
      <top/>
      <bottom/>
      <diagonal/>
    </border>
    <border>
      <left style="thin">
        <color theme="0" tint="-0.249977111117893"/>
      </left>
      <right/>
      <top/>
      <bottom style="thin">
        <color theme="0"/>
      </bottom>
      <diagonal/>
    </border>
    <border>
      <left/>
      <right style="thin">
        <color theme="0" tint="-0.249977111117893"/>
      </right>
      <top/>
      <bottom style="thin">
        <color theme="0"/>
      </bottom>
      <diagonal/>
    </border>
    <border>
      <left style="thin">
        <color theme="0"/>
      </left>
      <right/>
      <top/>
      <bottom style="thin">
        <color theme="0" tint="-0.249977111117893"/>
      </bottom>
      <diagonal/>
    </border>
    <border>
      <left style="thin">
        <color theme="0"/>
      </left>
      <right style="thin">
        <color theme="0" tint="-0.249977111117893"/>
      </right>
      <top/>
      <bottom style="thin">
        <color theme="0" tint="-0.249977111117893"/>
      </bottom>
      <diagonal/>
    </border>
    <border>
      <left style="thin">
        <color theme="0"/>
      </left>
      <right style="thin">
        <color theme="0"/>
      </right>
      <top style="thin">
        <color theme="0"/>
      </top>
      <bottom style="thin">
        <color theme="0" tint="-0.249977111117893"/>
      </bottom>
      <diagonal/>
    </border>
    <border>
      <left/>
      <right/>
      <top style="thin">
        <color theme="0" tint="-0.249977111117893"/>
      </top>
      <bottom style="thin">
        <color theme="0"/>
      </bottom>
      <diagonal/>
    </border>
    <border>
      <left/>
      <right style="thin">
        <color theme="0"/>
      </right>
      <top style="thin">
        <color theme="0" tint="-0.249977111117893"/>
      </top>
      <bottom style="thin">
        <color theme="0"/>
      </bottom>
      <diagonal/>
    </border>
    <border>
      <left style="thin">
        <color theme="0"/>
      </left>
      <right style="thin">
        <color theme="0" tint="-0.249977111117893"/>
      </right>
      <top style="thin">
        <color theme="0"/>
      </top>
      <bottom/>
      <diagonal/>
    </border>
    <border>
      <left/>
      <right style="medium">
        <color theme="0" tint="-0.499984740745262"/>
      </right>
      <top style="medium">
        <color theme="0" tint="-0.499984740745262"/>
      </top>
      <bottom style="medium">
        <color theme="0" tint="-0.499984740745262"/>
      </bottom>
      <diagonal/>
    </border>
    <border>
      <left/>
      <right style="thin">
        <color theme="0" tint="-0.249977111117893"/>
      </right>
      <top style="thin">
        <color theme="0"/>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5" fillId="0" borderId="0" applyNumberFormat="0" applyFont="0" applyBorder="0" applyProtection="0"/>
    <xf numFmtId="0" fontId="5" fillId="0" borderId="0" applyNumberFormat="0" applyFont="0" applyBorder="0" applyProtection="0"/>
    <xf numFmtId="169" fontId="5" fillId="0" borderId="0" applyFont="0" applyFill="0" applyBorder="0" applyAlignment="0" applyProtection="0"/>
    <xf numFmtId="0" fontId="6" fillId="0" borderId="0"/>
    <xf numFmtId="164" fontId="2" fillId="0" borderId="0" applyFont="0" applyFill="0" applyBorder="0" applyAlignment="0" applyProtection="0"/>
    <xf numFmtId="0" fontId="8" fillId="0" borderId="0" applyNumberFormat="0" applyFill="0" applyBorder="0" applyAlignment="0" applyProtection="0"/>
  </cellStyleXfs>
  <cellXfs count="594">
    <xf numFmtId="0" fontId="0" fillId="0" borderId="0" xfId="0"/>
    <xf numFmtId="0" fontId="3" fillId="4" borderId="0" xfId="0" applyFont="1" applyFill="1" applyAlignment="1" applyProtection="1">
      <alignment vertical="top" wrapText="1"/>
      <protection hidden="1"/>
    </xf>
    <xf numFmtId="0" fontId="3" fillId="4" borderId="0" xfId="0" applyFont="1" applyFill="1" applyAlignment="1" applyProtection="1">
      <alignment vertical="top"/>
      <protection hidden="1"/>
    </xf>
    <xf numFmtId="0" fontId="3" fillId="4" borderId="0" xfId="0" applyFont="1" applyFill="1" applyProtection="1">
      <protection hidden="1"/>
    </xf>
    <xf numFmtId="0" fontId="10" fillId="4" borderId="0" xfId="0" applyFont="1" applyFill="1" applyAlignment="1" applyProtection="1">
      <alignment vertical="center" wrapText="1"/>
      <protection hidden="1"/>
    </xf>
    <xf numFmtId="0" fontId="3" fillId="0" borderId="0" xfId="0" applyFont="1" applyProtection="1">
      <protection hidden="1"/>
    </xf>
    <xf numFmtId="0" fontId="10" fillId="4" borderId="0" xfId="0" applyFont="1" applyFill="1" applyAlignment="1" applyProtection="1">
      <alignment vertical="center"/>
      <protection hidden="1"/>
    </xf>
    <xf numFmtId="0" fontId="3" fillId="11" borderId="7" xfId="0" applyFont="1" applyFill="1" applyBorder="1" applyAlignment="1" applyProtection="1">
      <alignment horizontal="center" vertical="center" wrapText="1"/>
      <protection locked="0"/>
    </xf>
    <xf numFmtId="0" fontId="3" fillId="0" borderId="0" xfId="0" applyFont="1" applyAlignment="1" applyProtection="1">
      <alignment vertical="center"/>
      <protection hidden="1"/>
    </xf>
    <xf numFmtId="0" fontId="7" fillId="4" borderId="0" xfId="0" applyFont="1" applyFill="1" applyAlignment="1" applyProtection="1">
      <alignment horizontal="left" vertical="center"/>
      <protection hidden="1"/>
    </xf>
    <xf numFmtId="0" fontId="10" fillId="4" borderId="0" xfId="0" applyFont="1" applyFill="1" applyAlignment="1" applyProtection="1">
      <alignment vertical="top" wrapText="1"/>
      <protection hidden="1"/>
    </xf>
    <xf numFmtId="0" fontId="3" fillId="4"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7" fillId="0" borderId="0" xfId="0" applyFont="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7" fillId="0" borderId="0" xfId="0" applyFont="1" applyAlignment="1" applyProtection="1">
      <alignment horizontal="left" vertical="center"/>
      <protection hidden="1"/>
    </xf>
    <xf numFmtId="0" fontId="22" fillId="4" borderId="0" xfId="0" applyFont="1" applyFill="1" applyAlignment="1" applyProtection="1">
      <alignment horizontal="left" vertical="center"/>
      <protection hidden="1"/>
    </xf>
    <xf numFmtId="0" fontId="13" fillId="4" borderId="0" xfId="0" applyFont="1" applyFill="1" applyAlignment="1" applyProtection="1">
      <alignment vertical="center"/>
      <protection hidden="1"/>
    </xf>
    <xf numFmtId="0" fontId="9" fillId="4" borderId="0" xfId="0" applyFont="1" applyFill="1" applyAlignment="1" applyProtection="1">
      <alignment horizontal="center" vertical="center"/>
      <protection hidden="1"/>
    </xf>
    <xf numFmtId="0" fontId="10" fillId="4" borderId="6" xfId="0" applyFont="1" applyFill="1" applyBorder="1" applyAlignment="1" applyProtection="1">
      <alignment vertical="center" wrapText="1"/>
      <protection hidden="1"/>
    </xf>
    <xf numFmtId="0" fontId="10" fillId="4" borderId="17" xfId="0" applyFont="1" applyFill="1" applyBorder="1" applyAlignment="1" applyProtection="1">
      <alignment horizontal="center" vertical="center" wrapText="1"/>
      <protection hidden="1"/>
    </xf>
    <xf numFmtId="0" fontId="3" fillId="0" borderId="9" xfId="0" applyFont="1" applyBorder="1" applyAlignment="1" applyProtection="1">
      <alignment horizontal="center" vertical="center"/>
      <protection hidden="1"/>
    </xf>
    <xf numFmtId="3" fontId="3" fillId="2" borderId="7" xfId="1" applyNumberFormat="1" applyFont="1" applyFill="1" applyBorder="1" applyAlignment="1" applyProtection="1">
      <alignment horizontal="center" vertical="center"/>
      <protection locked="0"/>
    </xf>
    <xf numFmtId="0" fontId="14" fillId="0" borderId="0" xfId="0" applyFont="1" applyAlignment="1" applyProtection="1">
      <alignment vertical="center" wrapText="1"/>
      <protection hidden="1"/>
    </xf>
    <xf numFmtId="0" fontId="3" fillId="4" borderId="9" xfId="0" applyFont="1" applyFill="1" applyBorder="1" applyAlignment="1" applyProtection="1">
      <alignment horizontal="center" vertical="center"/>
      <protection hidden="1"/>
    </xf>
    <xf numFmtId="166" fontId="3" fillId="4" borderId="0" xfId="1" applyNumberFormat="1" applyFont="1" applyFill="1" applyBorder="1" applyAlignment="1" applyProtection="1">
      <alignment horizontal="left" vertical="center" wrapText="1"/>
      <protection hidden="1"/>
    </xf>
    <xf numFmtId="170" fontId="3" fillId="2" borderId="7" xfId="1" applyNumberFormat="1" applyFont="1" applyFill="1" applyBorder="1" applyAlignment="1" applyProtection="1">
      <alignment horizontal="center" vertical="center"/>
      <protection locked="0"/>
    </xf>
    <xf numFmtId="0" fontId="13" fillId="4" borderId="0" xfId="0" applyFont="1" applyFill="1" applyAlignment="1" applyProtection="1">
      <alignment vertical="center" wrapText="1"/>
      <protection hidden="1"/>
    </xf>
    <xf numFmtId="0" fontId="13" fillId="4" borderId="6" xfId="0" applyFont="1" applyFill="1" applyBorder="1" applyAlignment="1" applyProtection="1">
      <alignment vertical="center" wrapText="1"/>
      <protection hidden="1"/>
    </xf>
    <xf numFmtId="0" fontId="3" fillId="4" borderId="10" xfId="0" applyFont="1" applyFill="1" applyBorder="1" applyAlignment="1" applyProtection="1">
      <alignment horizontal="center" vertical="center"/>
      <protection hidden="1"/>
    </xf>
    <xf numFmtId="0" fontId="14" fillId="4" borderId="0" xfId="0" applyFont="1" applyFill="1" applyAlignment="1" applyProtection="1">
      <alignment vertical="center" wrapText="1"/>
      <protection hidden="1"/>
    </xf>
    <xf numFmtId="0" fontId="10" fillId="3" borderId="0" xfId="0" applyFont="1" applyFill="1" applyAlignment="1" applyProtection="1">
      <alignment vertical="center" wrapText="1"/>
      <protection hidden="1"/>
    </xf>
    <xf numFmtId="0" fontId="3" fillId="4" borderId="6" xfId="0" applyFont="1" applyFill="1" applyBorder="1" applyAlignment="1" applyProtection="1">
      <alignment horizontal="center" vertical="center"/>
      <protection hidden="1"/>
    </xf>
    <xf numFmtId="0" fontId="12" fillId="4" borderId="9" xfId="0" applyFont="1" applyFill="1" applyBorder="1" applyAlignment="1" applyProtection="1">
      <alignment horizontal="center" vertical="center"/>
      <protection hidden="1"/>
    </xf>
    <xf numFmtId="0" fontId="13" fillId="4" borderId="6" xfId="0" applyFont="1" applyFill="1" applyBorder="1" applyAlignment="1" applyProtection="1">
      <alignment horizontal="left" vertical="center" wrapText="1"/>
      <protection hidden="1"/>
    </xf>
    <xf numFmtId="0" fontId="15" fillId="4" borderId="9" xfId="0" applyFont="1" applyFill="1" applyBorder="1" applyAlignment="1" applyProtection="1">
      <alignment horizontal="center" vertical="center"/>
      <protection hidden="1"/>
    </xf>
    <xf numFmtId="0" fontId="10" fillId="4" borderId="13" xfId="0" applyFont="1" applyFill="1" applyBorder="1" applyAlignment="1" applyProtection="1">
      <alignment vertical="center" wrapText="1"/>
      <protection hidden="1"/>
    </xf>
    <xf numFmtId="0" fontId="10" fillId="4" borderId="14" xfId="0" applyFont="1" applyFill="1" applyBorder="1" applyAlignment="1" applyProtection="1">
      <alignment vertical="center" wrapText="1"/>
      <protection hidden="1"/>
    </xf>
    <xf numFmtId="0" fontId="13" fillId="4" borderId="0" xfId="0" applyFont="1" applyFill="1" applyAlignment="1" applyProtection="1">
      <alignment horizontal="left" vertical="center" wrapText="1"/>
      <protection hidden="1"/>
    </xf>
    <xf numFmtId="0" fontId="13" fillId="4" borderId="13" xfId="0" applyFont="1" applyFill="1" applyBorder="1" applyAlignment="1" applyProtection="1">
      <alignment horizontal="left" vertical="center" wrapText="1"/>
      <protection hidden="1"/>
    </xf>
    <xf numFmtId="0" fontId="10" fillId="4" borderId="14" xfId="0" applyFont="1" applyFill="1" applyBorder="1" applyAlignment="1" applyProtection="1">
      <alignment horizontal="left" vertical="center" wrapText="1"/>
      <protection hidden="1"/>
    </xf>
    <xf numFmtId="0" fontId="14" fillId="4" borderId="6" xfId="0" applyFont="1" applyFill="1" applyBorder="1" applyAlignment="1" applyProtection="1">
      <alignment vertical="center" wrapText="1"/>
      <protection hidden="1"/>
    </xf>
    <xf numFmtId="0" fontId="3" fillId="4" borderId="6" xfId="0" applyFont="1" applyFill="1" applyBorder="1" applyProtection="1">
      <protection hidden="1"/>
    </xf>
    <xf numFmtId="0" fontId="22" fillId="4" borderId="13" xfId="0" applyFont="1" applyFill="1" applyBorder="1" applyAlignment="1" applyProtection="1">
      <alignment horizontal="left" vertical="center"/>
      <protection hidden="1"/>
    </xf>
    <xf numFmtId="0" fontId="3" fillId="4" borderId="14" xfId="0" applyFont="1" applyFill="1" applyBorder="1" applyProtection="1">
      <protection hidden="1"/>
    </xf>
    <xf numFmtId="0" fontId="14" fillId="4" borderId="0" xfId="0" applyFont="1" applyFill="1" applyAlignment="1" applyProtection="1">
      <alignment horizontal="left" vertical="center" wrapText="1"/>
      <protection hidden="1"/>
    </xf>
    <xf numFmtId="0" fontId="3" fillId="4" borderId="0" xfId="0" applyFont="1" applyFill="1" applyAlignment="1" applyProtection="1">
      <alignment horizontal="center"/>
      <protection hidden="1"/>
    </xf>
    <xf numFmtId="0" fontId="7" fillId="4" borderId="0" xfId="7" applyFont="1" applyFill="1" applyAlignment="1" applyProtection="1">
      <alignment vertical="center"/>
      <protection hidden="1"/>
    </xf>
    <xf numFmtId="0" fontId="10" fillId="4" borderId="0" xfId="0" applyFont="1" applyFill="1" applyAlignment="1" applyProtection="1">
      <alignment horizontal="left" vertical="center" wrapText="1"/>
      <protection hidden="1"/>
    </xf>
    <xf numFmtId="170" fontId="3" fillId="10" borderId="7" xfId="2" applyNumberFormat="1" applyFont="1" applyFill="1" applyBorder="1" applyAlignment="1" applyProtection="1">
      <alignment horizontal="center" vertical="center"/>
      <protection hidden="1"/>
    </xf>
    <xf numFmtId="10" fontId="3" fillId="10" borderId="7" xfId="2" applyNumberFormat="1" applyFont="1" applyFill="1" applyBorder="1" applyAlignment="1" applyProtection="1">
      <alignment horizontal="center" vertical="center"/>
      <protection hidden="1"/>
    </xf>
    <xf numFmtId="170" fontId="3" fillId="2" borderId="7" xfId="3" applyNumberFormat="1" applyFont="1" applyFill="1" applyBorder="1" applyAlignment="1" applyProtection="1">
      <alignment horizontal="center" vertical="center"/>
      <protection locked="0"/>
    </xf>
    <xf numFmtId="0" fontId="3" fillId="4" borderId="13" xfId="0" applyFont="1" applyFill="1" applyBorder="1" applyProtection="1">
      <protection hidden="1"/>
    </xf>
    <xf numFmtId="0" fontId="3" fillId="4" borderId="11" xfId="0" applyFont="1" applyFill="1" applyBorder="1" applyProtection="1">
      <protection hidden="1"/>
    </xf>
    <xf numFmtId="10" fontId="10" fillId="4" borderId="11" xfId="2" applyNumberFormat="1" applyFont="1" applyFill="1" applyBorder="1" applyAlignment="1" applyProtection="1">
      <alignment horizontal="center" vertical="center" wrapText="1"/>
      <protection hidden="1"/>
    </xf>
    <xf numFmtId="10" fontId="10" fillId="4" borderId="0" xfId="2" applyNumberFormat="1" applyFont="1" applyFill="1" applyBorder="1" applyAlignment="1" applyProtection="1">
      <alignment horizontal="center" vertical="center" wrapText="1"/>
      <protection hidden="1"/>
    </xf>
    <xf numFmtId="170" fontId="3" fillId="2" borderId="48" xfId="1" applyNumberFormat="1" applyFont="1" applyFill="1" applyBorder="1" applyAlignment="1" applyProtection="1">
      <alignment horizontal="center" vertical="center"/>
      <protection locked="0"/>
    </xf>
    <xf numFmtId="170" fontId="3" fillId="10" borderId="19" xfId="1" applyNumberFormat="1" applyFont="1" applyFill="1" applyBorder="1" applyAlignment="1" applyProtection="1">
      <alignment horizontal="center" vertical="center"/>
      <protection hidden="1"/>
    </xf>
    <xf numFmtId="170" fontId="3" fillId="10" borderId="52" xfId="1" applyNumberFormat="1" applyFont="1" applyFill="1" applyBorder="1" applyAlignment="1" applyProtection="1">
      <alignment horizontal="center" vertical="center"/>
      <protection hidden="1"/>
    </xf>
    <xf numFmtId="10" fontId="3" fillId="10" borderId="53" xfId="2" applyNumberFormat="1" applyFont="1" applyFill="1" applyBorder="1" applyAlignment="1" applyProtection="1">
      <alignment horizontal="center" vertical="center"/>
      <protection hidden="1"/>
    </xf>
    <xf numFmtId="170" fontId="3" fillId="2" borderId="49" xfId="1" applyNumberFormat="1" applyFont="1" applyFill="1" applyBorder="1" applyAlignment="1" applyProtection="1">
      <alignment horizontal="center" vertical="center"/>
      <protection locked="0"/>
    </xf>
    <xf numFmtId="170" fontId="3" fillId="2" borderId="51" xfId="1" applyNumberFormat="1" applyFont="1" applyFill="1" applyBorder="1" applyAlignment="1" applyProtection="1">
      <alignment horizontal="center" vertical="center"/>
      <protection locked="0"/>
    </xf>
    <xf numFmtId="170" fontId="3" fillId="10" borderId="48" xfId="1" applyNumberFormat="1" applyFont="1" applyFill="1" applyBorder="1" applyAlignment="1" applyProtection="1">
      <alignment horizontal="center" vertical="center"/>
      <protection hidden="1"/>
    </xf>
    <xf numFmtId="170" fontId="3" fillId="10" borderId="54" xfId="1" applyNumberFormat="1" applyFont="1" applyFill="1" applyBorder="1" applyAlignment="1" applyProtection="1">
      <alignment horizontal="center" vertical="center"/>
      <protection hidden="1"/>
    </xf>
    <xf numFmtId="170" fontId="3" fillId="4" borderId="0" xfId="2" applyNumberFormat="1" applyFont="1" applyFill="1" applyBorder="1" applyAlignment="1" applyProtection="1">
      <alignment horizontal="center" vertical="center"/>
      <protection hidden="1"/>
    </xf>
    <xf numFmtId="170" fontId="3" fillId="2" borderId="18" xfId="1" applyNumberFormat="1" applyFont="1" applyFill="1" applyBorder="1" applyAlignment="1" applyProtection="1">
      <alignment horizontal="center" vertical="center"/>
      <protection locked="0"/>
    </xf>
    <xf numFmtId="10" fontId="3" fillId="4" borderId="0" xfId="2" applyNumberFormat="1" applyFont="1" applyFill="1" applyBorder="1" applyAlignment="1" applyProtection="1">
      <alignment horizontal="center" vertical="center"/>
      <protection hidden="1"/>
    </xf>
    <xf numFmtId="10" fontId="3" fillId="10" borderId="55" xfId="2"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protection hidden="1"/>
    </xf>
    <xf numFmtId="0" fontId="7" fillId="4" borderId="33" xfId="0" applyFont="1" applyFill="1" applyBorder="1" applyAlignment="1" applyProtection="1">
      <alignment horizontal="center" vertical="top"/>
      <protection hidden="1"/>
    </xf>
    <xf numFmtId="3" fontId="3" fillId="2" borderId="43" xfId="1" applyNumberFormat="1" applyFont="1" applyFill="1" applyBorder="1" applyAlignment="1" applyProtection="1">
      <alignment horizontal="center" vertical="center"/>
      <protection locked="0"/>
    </xf>
    <xf numFmtId="0" fontId="3" fillId="11" borderId="43" xfId="0" applyFont="1" applyFill="1" applyBorder="1" applyAlignment="1" applyProtection="1">
      <alignment horizontal="left" vertical="center" wrapText="1"/>
      <protection locked="0"/>
    </xf>
    <xf numFmtId="0" fontId="10" fillId="4" borderId="32" xfId="0" applyFont="1" applyFill="1" applyBorder="1" applyAlignment="1" applyProtection="1">
      <alignment vertical="center" wrapText="1"/>
      <protection hidden="1"/>
    </xf>
    <xf numFmtId="0" fontId="10" fillId="4" borderId="35" xfId="0" applyFont="1" applyFill="1" applyBorder="1" applyAlignment="1" applyProtection="1">
      <alignment horizontal="left" vertical="top" wrapText="1"/>
      <protection hidden="1"/>
    </xf>
    <xf numFmtId="0" fontId="10" fillId="4" borderId="35" xfId="0" applyFont="1" applyFill="1" applyBorder="1" applyAlignment="1" applyProtection="1">
      <alignment vertical="center" wrapText="1"/>
      <protection hidden="1"/>
    </xf>
    <xf numFmtId="9" fontId="3" fillId="4" borderId="0" xfId="2" applyFont="1" applyFill="1" applyBorder="1" applyAlignment="1" applyProtection="1">
      <alignment horizontal="center" vertical="center"/>
      <protection hidden="1"/>
    </xf>
    <xf numFmtId="9" fontId="3" fillId="4" borderId="37" xfId="2" applyFont="1" applyFill="1" applyBorder="1" applyAlignment="1" applyProtection="1">
      <alignment horizontal="center" vertical="center"/>
      <protection hidden="1"/>
    </xf>
    <xf numFmtId="0" fontId="10" fillId="4" borderId="36" xfId="0" applyFont="1" applyFill="1" applyBorder="1" applyAlignment="1" applyProtection="1">
      <alignment horizontal="left" vertical="center" wrapText="1"/>
      <protection hidden="1"/>
    </xf>
    <xf numFmtId="0" fontId="3" fillId="4" borderId="32" xfId="0" applyFont="1" applyFill="1" applyBorder="1" applyProtection="1">
      <protection hidden="1"/>
    </xf>
    <xf numFmtId="0" fontId="10" fillId="4" borderId="13" xfId="0" applyFont="1" applyFill="1" applyBorder="1" applyAlignment="1" applyProtection="1">
      <alignment horizontal="left" vertical="center" wrapText="1"/>
      <protection hidden="1"/>
    </xf>
    <xf numFmtId="0" fontId="14" fillId="4" borderId="9" xfId="0" applyFont="1" applyFill="1" applyBorder="1" applyAlignment="1" applyProtection="1">
      <alignment horizontal="center" vertical="center" wrapText="1"/>
      <protection hidden="1"/>
    </xf>
    <xf numFmtId="0" fontId="10" fillId="4" borderId="10" xfId="0" applyFont="1" applyFill="1" applyBorder="1" applyAlignment="1" applyProtection="1">
      <alignment horizontal="center" vertical="center" wrapText="1"/>
      <protection hidden="1"/>
    </xf>
    <xf numFmtId="0" fontId="14" fillId="4" borderId="0" xfId="0" applyFont="1" applyFill="1" applyAlignment="1" applyProtection="1">
      <alignment horizontal="center" vertical="center" wrapText="1"/>
      <protection hidden="1"/>
    </xf>
    <xf numFmtId="0" fontId="12" fillId="4" borderId="40" xfId="0" applyFont="1" applyFill="1" applyBorder="1" applyAlignment="1" applyProtection="1">
      <alignment horizontal="center" vertical="center"/>
      <protection hidden="1"/>
    </xf>
    <xf numFmtId="0" fontId="10" fillId="4" borderId="32" xfId="0" applyFont="1" applyFill="1" applyBorder="1" applyAlignment="1" applyProtection="1">
      <alignment horizontal="center" vertical="center" wrapText="1"/>
      <protection hidden="1"/>
    </xf>
    <xf numFmtId="0" fontId="10" fillId="4" borderId="41" xfId="0" applyFont="1" applyFill="1" applyBorder="1" applyAlignment="1" applyProtection="1">
      <alignment vertical="center" wrapText="1"/>
      <protection hidden="1"/>
    </xf>
    <xf numFmtId="0" fontId="10" fillId="4" borderId="42" xfId="0" applyFont="1" applyFill="1" applyBorder="1" applyAlignment="1" applyProtection="1">
      <alignment horizontal="center" vertical="center" wrapText="1"/>
      <protection hidden="1"/>
    </xf>
    <xf numFmtId="0" fontId="10" fillId="4" borderId="42" xfId="0" applyFont="1" applyFill="1" applyBorder="1" applyAlignment="1" applyProtection="1">
      <alignment horizontal="left" vertical="center" wrapText="1"/>
      <protection hidden="1"/>
    </xf>
    <xf numFmtId="0" fontId="3" fillId="4" borderId="40" xfId="0" applyFont="1" applyFill="1" applyBorder="1" applyAlignment="1" applyProtection="1">
      <alignment horizontal="center" vertical="center"/>
      <protection hidden="1"/>
    </xf>
    <xf numFmtId="0" fontId="10" fillId="4" borderId="41" xfId="0" applyFont="1" applyFill="1" applyBorder="1" applyAlignment="1" applyProtection="1">
      <alignment horizontal="left" vertical="center" wrapText="1"/>
      <protection hidden="1"/>
    </xf>
    <xf numFmtId="0" fontId="3" fillId="4" borderId="42" xfId="0" applyFont="1" applyFill="1" applyBorder="1" applyAlignment="1" applyProtection="1">
      <alignment horizontal="center" vertical="center"/>
      <protection hidden="1"/>
    </xf>
    <xf numFmtId="0" fontId="3" fillId="4" borderId="0" xfId="0" applyFont="1" applyFill="1" applyAlignment="1" applyProtection="1">
      <alignment vertical="center" wrapText="1"/>
      <protection hidden="1"/>
    </xf>
    <xf numFmtId="0" fontId="3" fillId="4" borderId="0" xfId="0" applyFont="1" applyFill="1" applyAlignment="1" applyProtection="1">
      <alignment horizontal="center" vertical="center" wrapText="1"/>
      <protection hidden="1"/>
    </xf>
    <xf numFmtId="0" fontId="13" fillId="4" borderId="0" xfId="0" applyFont="1" applyFill="1" applyAlignment="1" applyProtection="1">
      <alignment horizontal="left" vertical="center"/>
      <protection hidden="1"/>
    </xf>
    <xf numFmtId="0" fontId="3" fillId="13" borderId="64" xfId="5" applyFont="1" applyFill="1" applyBorder="1" applyAlignment="1" applyProtection="1">
      <alignment horizontal="left" vertical="center"/>
      <protection hidden="1"/>
    </xf>
    <xf numFmtId="0" fontId="3" fillId="4" borderId="64" xfId="7" applyFont="1" applyFill="1" applyBorder="1" applyAlignment="1" applyProtection="1">
      <alignment vertical="center"/>
      <protection hidden="1"/>
    </xf>
    <xf numFmtId="0" fontId="28" fillId="0" borderId="64" xfId="7" applyFont="1" applyBorder="1" applyAlignment="1" applyProtection="1">
      <alignment horizontal="left" vertical="center"/>
      <protection hidden="1"/>
    </xf>
    <xf numFmtId="167" fontId="22" fillId="2" borderId="1" xfId="0" applyNumberFormat="1" applyFont="1" applyFill="1" applyBorder="1" applyAlignment="1" applyProtection="1">
      <alignment horizontal="center" vertical="center"/>
      <protection locked="0"/>
    </xf>
    <xf numFmtId="0" fontId="22" fillId="4" borderId="0" xfId="0" applyFont="1" applyFill="1" applyAlignment="1" applyProtection="1">
      <alignment vertical="center"/>
      <protection hidden="1"/>
    </xf>
    <xf numFmtId="0" fontId="23" fillId="4" borderId="0" xfId="0" applyFont="1" applyFill="1" applyAlignment="1" applyProtection="1">
      <alignment vertical="center"/>
      <protection hidden="1"/>
    </xf>
    <xf numFmtId="0" fontId="23" fillId="0" borderId="0" xfId="0" applyFont="1" applyAlignment="1" applyProtection="1">
      <alignment vertical="center"/>
      <protection hidden="1"/>
    </xf>
    <xf numFmtId="14" fontId="23" fillId="10" borderId="7" xfId="0" applyNumberFormat="1" applyFont="1" applyFill="1" applyBorder="1" applyAlignment="1" applyProtection="1">
      <alignment horizontal="center" vertical="center"/>
      <protection hidden="1"/>
    </xf>
    <xf numFmtId="0" fontId="23" fillId="10" borderId="49" xfId="0" applyFont="1" applyFill="1" applyBorder="1" applyAlignment="1" applyProtection="1">
      <alignment horizontal="center" vertical="center"/>
      <protection hidden="1"/>
    </xf>
    <xf numFmtId="0" fontId="23" fillId="0" borderId="48" xfId="0" applyFont="1" applyBorder="1" applyAlignment="1" applyProtection="1">
      <alignment horizontal="left" vertical="center" indent="1"/>
      <protection hidden="1"/>
    </xf>
    <xf numFmtId="0" fontId="23" fillId="4" borderId="47" xfId="0" applyFont="1" applyFill="1" applyBorder="1" applyAlignment="1" applyProtection="1">
      <alignment horizontal="left" vertical="center" indent="1"/>
      <protection hidden="1"/>
    </xf>
    <xf numFmtId="0" fontId="22" fillId="2" borderId="1" xfId="0" applyFont="1" applyFill="1" applyBorder="1" applyAlignment="1" applyProtection="1">
      <alignment horizontal="left" vertical="center" wrapText="1" indent="1"/>
      <protection locked="0"/>
    </xf>
    <xf numFmtId="0" fontId="22" fillId="2" borderId="1" xfId="0" applyFont="1" applyFill="1" applyBorder="1" applyAlignment="1" applyProtection="1">
      <alignment horizontal="left" vertical="center" indent="1"/>
      <protection locked="0"/>
    </xf>
    <xf numFmtId="167" fontId="22" fillId="10" borderId="1" xfId="0" applyNumberFormat="1" applyFont="1" applyFill="1" applyBorder="1" applyAlignment="1" applyProtection="1">
      <alignment horizontal="right" vertical="center" indent="1"/>
      <protection hidden="1"/>
    </xf>
    <xf numFmtId="167" fontId="25" fillId="10" borderId="1" xfId="0" applyNumberFormat="1" applyFont="1" applyFill="1" applyBorder="1" applyAlignment="1" applyProtection="1">
      <alignment horizontal="right" vertical="center" indent="1"/>
      <protection hidden="1"/>
    </xf>
    <xf numFmtId="167" fontId="22" fillId="2" borderId="1" xfId="0" applyNumberFormat="1" applyFont="1" applyFill="1" applyBorder="1" applyAlignment="1" applyProtection="1">
      <alignment horizontal="right" vertical="center" indent="1"/>
      <protection locked="0"/>
    </xf>
    <xf numFmtId="0" fontId="22" fillId="2" borderId="1" xfId="0" applyFont="1" applyFill="1" applyBorder="1" applyAlignment="1" applyProtection="1">
      <alignment horizontal="right" vertical="center" indent="1"/>
      <protection locked="0"/>
    </xf>
    <xf numFmtId="0" fontId="3" fillId="4" borderId="1" xfId="0" applyFont="1" applyFill="1" applyBorder="1" applyAlignment="1" applyProtection="1">
      <alignment horizontal="right" vertical="center" indent="1"/>
      <protection hidden="1"/>
    </xf>
    <xf numFmtId="0" fontId="11" fillId="6" borderId="1" xfId="0" applyFont="1" applyFill="1" applyBorder="1" applyAlignment="1" applyProtection="1">
      <alignment horizontal="left" vertical="center" indent="1"/>
      <protection hidden="1"/>
    </xf>
    <xf numFmtId="0" fontId="3" fillId="4" borderId="8" xfId="0" applyFont="1" applyFill="1" applyBorder="1" applyAlignment="1" applyProtection="1">
      <alignment horizontal="center" vertical="center"/>
      <protection hidden="1"/>
    </xf>
    <xf numFmtId="0" fontId="9" fillId="4" borderId="0" xfId="0" applyFont="1" applyFill="1" applyAlignment="1" applyProtection="1">
      <alignment vertical="center"/>
      <protection hidden="1"/>
    </xf>
    <xf numFmtId="0" fontId="10" fillId="0" borderId="56"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13" fillId="0" borderId="0" xfId="0" applyFont="1" applyAlignment="1" applyProtection="1">
      <alignment horizontal="left" vertical="center" wrapText="1"/>
      <protection hidden="1"/>
    </xf>
    <xf numFmtId="0" fontId="3" fillId="4" borderId="16" xfId="0" applyFont="1" applyFill="1" applyBorder="1" applyAlignment="1" applyProtection="1">
      <alignment horizontal="center" vertical="center"/>
      <protection hidden="1"/>
    </xf>
    <xf numFmtId="0" fontId="3" fillId="4" borderId="13" xfId="0" applyFont="1" applyFill="1" applyBorder="1" applyAlignment="1" applyProtection="1">
      <alignment vertical="center"/>
      <protection hidden="1"/>
    </xf>
    <xf numFmtId="0" fontId="3" fillId="4" borderId="11" xfId="0" applyFont="1" applyFill="1" applyBorder="1" applyAlignment="1" applyProtection="1">
      <alignment vertical="center"/>
      <protection hidden="1"/>
    </xf>
    <xf numFmtId="166" fontId="3" fillId="4" borderId="50" xfId="1" applyNumberFormat="1" applyFont="1" applyFill="1" applyBorder="1" applyAlignment="1" applyProtection="1">
      <alignment horizontal="left" vertical="center" wrapText="1"/>
      <protection hidden="1"/>
    </xf>
    <xf numFmtId="0" fontId="9" fillId="4" borderId="12" xfId="0" applyFont="1" applyFill="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9" fillId="4" borderId="6" xfId="0" applyFont="1" applyFill="1" applyBorder="1" applyAlignment="1" applyProtection="1">
      <alignment vertical="center"/>
      <protection hidden="1"/>
    </xf>
    <xf numFmtId="0" fontId="9" fillId="4" borderId="14" xfId="0" applyFont="1" applyFill="1" applyBorder="1" applyAlignment="1" applyProtection="1">
      <alignment horizontal="center" vertical="center"/>
      <protection hidden="1"/>
    </xf>
    <xf numFmtId="0" fontId="3" fillId="4" borderId="61" xfId="7" applyFont="1" applyFill="1" applyBorder="1" applyAlignment="1" applyProtection="1">
      <alignment vertical="center"/>
      <protection hidden="1"/>
    </xf>
    <xf numFmtId="0" fontId="3" fillId="4" borderId="63" xfId="7" applyFont="1" applyFill="1" applyBorder="1" applyAlignment="1" applyProtection="1">
      <alignment vertical="center"/>
      <protection hidden="1"/>
    </xf>
    <xf numFmtId="0" fontId="28" fillId="12" borderId="1" xfId="0" applyFont="1" applyFill="1" applyBorder="1" applyAlignment="1" applyProtection="1">
      <alignment horizontal="center" vertical="center" wrapText="1"/>
      <protection hidden="1"/>
    </xf>
    <xf numFmtId="0" fontId="23" fillId="10" borderId="1"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4" borderId="14" xfId="0" applyFont="1" applyFill="1" applyBorder="1" applyAlignment="1" applyProtection="1">
      <alignment vertical="center"/>
      <protection hidden="1"/>
    </xf>
    <xf numFmtId="0" fontId="13" fillId="4" borderId="11" xfId="0" applyFont="1" applyFill="1" applyBorder="1" applyAlignment="1" applyProtection="1">
      <alignment horizontal="left" vertical="center" wrapText="1"/>
      <protection hidden="1"/>
    </xf>
    <xf numFmtId="0" fontId="9" fillId="4" borderId="16"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wrapText="1"/>
      <protection hidden="1"/>
    </xf>
    <xf numFmtId="0" fontId="9" fillId="4" borderId="6" xfId="0" applyFont="1" applyFill="1" applyBorder="1" applyAlignment="1" applyProtection="1">
      <alignment horizontal="center" vertical="center" wrapText="1"/>
      <protection hidden="1"/>
    </xf>
    <xf numFmtId="0" fontId="9" fillId="4" borderId="0" xfId="0" applyFont="1" applyFill="1" applyAlignment="1" applyProtection="1">
      <alignment horizontal="center" vertical="center" wrapText="1"/>
      <protection hidden="1"/>
    </xf>
    <xf numFmtId="170" fontId="3" fillId="2" borderId="7" xfId="1" applyNumberFormat="1" applyFont="1" applyFill="1" applyBorder="1" applyAlignment="1" applyProtection="1">
      <alignment horizontal="center" vertical="center" wrapText="1"/>
      <protection locked="0"/>
    </xf>
    <xf numFmtId="0" fontId="9" fillId="4" borderId="0" xfId="0" applyFont="1" applyFill="1" applyAlignment="1" applyProtection="1">
      <alignment vertical="center" wrapText="1"/>
      <protection hidden="1"/>
    </xf>
    <xf numFmtId="0" fontId="15" fillId="4" borderId="9"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0" fontId="28" fillId="8" borderId="0" xfId="5" applyFont="1" applyFill="1" applyAlignment="1" applyProtection="1">
      <alignment vertical="center"/>
      <protection hidden="1"/>
    </xf>
    <xf numFmtId="0" fontId="24" fillId="8" borderId="0" xfId="5" applyFont="1" applyFill="1" applyAlignment="1" applyProtection="1">
      <alignment vertical="center"/>
      <protection hidden="1"/>
    </xf>
    <xf numFmtId="0" fontId="28" fillId="8" borderId="0" xfId="5" applyFont="1" applyFill="1" applyBorder="1" applyAlignment="1" applyProtection="1">
      <alignment vertical="center" wrapText="1"/>
      <protection hidden="1"/>
    </xf>
    <xf numFmtId="0" fontId="28" fillId="0" borderId="0" xfId="5" applyFont="1" applyBorder="1" applyAlignment="1" applyProtection="1">
      <alignment vertical="center" wrapText="1"/>
      <protection hidden="1"/>
    </xf>
    <xf numFmtId="0" fontId="24" fillId="8" borderId="0" xfId="5" applyFont="1" applyFill="1" applyBorder="1" applyAlignment="1" applyProtection="1">
      <alignment vertical="center" wrapText="1"/>
      <protection hidden="1"/>
    </xf>
    <xf numFmtId="0" fontId="28" fillId="17" borderId="0" xfId="5" applyFont="1" applyFill="1" applyBorder="1" applyAlignment="1" applyProtection="1">
      <alignment horizontal="center" vertical="center"/>
      <protection hidden="1"/>
    </xf>
    <xf numFmtId="0" fontId="24" fillId="4" borderId="0" xfId="5" applyFont="1" applyFill="1" applyBorder="1" applyAlignment="1" applyProtection="1">
      <alignment vertical="center" wrapText="1"/>
      <protection hidden="1"/>
    </xf>
    <xf numFmtId="0" fontId="28" fillId="17" borderId="0" xfId="5" applyFont="1" applyFill="1" applyBorder="1" applyAlignment="1" applyProtection="1">
      <alignment vertical="center" wrapText="1"/>
      <protection hidden="1"/>
    </xf>
    <xf numFmtId="0" fontId="28" fillId="17" borderId="0" xfId="5" applyFont="1" applyFill="1" applyBorder="1" applyAlignment="1" applyProtection="1">
      <alignment horizontal="left" vertical="center" wrapText="1"/>
      <protection hidden="1"/>
    </xf>
    <xf numFmtId="0" fontId="28" fillId="8" borderId="0" xfId="5" applyFont="1" applyFill="1" applyAlignment="1" applyProtection="1">
      <alignment horizontal="left" vertical="center" wrapText="1"/>
      <protection hidden="1"/>
    </xf>
    <xf numFmtId="0" fontId="3" fillId="8" borderId="0" xfId="5" applyFont="1" applyFill="1" applyAlignment="1" applyProtection="1">
      <alignment vertical="center"/>
      <protection hidden="1"/>
    </xf>
    <xf numFmtId="0" fontId="3" fillId="8" borderId="0" xfId="5" applyFont="1" applyFill="1" applyBorder="1" applyAlignment="1" applyProtection="1">
      <alignment vertical="center"/>
      <protection hidden="1"/>
    </xf>
    <xf numFmtId="0" fontId="3" fillId="17" borderId="0" xfId="5" applyFont="1" applyFill="1" applyBorder="1" applyAlignment="1" applyProtection="1">
      <alignment vertical="center"/>
      <protection hidden="1"/>
    </xf>
    <xf numFmtId="0" fontId="3" fillId="8" borderId="0" xfId="5" applyFont="1" applyFill="1" applyBorder="1" applyAlignment="1" applyProtection="1">
      <alignment horizontal="center" vertical="center"/>
      <protection hidden="1"/>
    </xf>
    <xf numFmtId="0" fontId="3" fillId="17" borderId="0" xfId="5" applyFont="1" applyFill="1" applyAlignment="1" applyProtection="1">
      <alignment vertical="center"/>
      <protection hidden="1"/>
    </xf>
    <xf numFmtId="0" fontId="29" fillId="17" borderId="0" xfId="5" applyFont="1" applyFill="1" applyBorder="1" applyAlignment="1" applyProtection="1">
      <alignment horizontal="left" vertical="center" wrapText="1"/>
      <protection hidden="1"/>
    </xf>
    <xf numFmtId="0" fontId="28" fillId="4" borderId="0" xfId="5" applyFont="1" applyFill="1" applyBorder="1" applyAlignment="1" applyProtection="1">
      <alignment vertical="center" wrapText="1"/>
      <protection hidden="1"/>
    </xf>
    <xf numFmtId="0" fontId="3" fillId="4" borderId="6" xfId="0" applyFont="1" applyFill="1" applyBorder="1" applyAlignment="1" applyProtection="1">
      <alignment vertical="center"/>
      <protection hidden="1"/>
    </xf>
    <xf numFmtId="0" fontId="7" fillId="4" borderId="0" xfId="0" applyFont="1" applyFill="1" applyAlignment="1" applyProtection="1">
      <alignment horizontal="center" vertical="center"/>
      <protection hidden="1"/>
    </xf>
    <xf numFmtId="0" fontId="33" fillId="0" borderId="0" xfId="0" applyFont="1" applyAlignment="1" applyProtection="1">
      <alignment horizontal="center"/>
      <protection hidden="1"/>
    </xf>
    <xf numFmtId="0" fontId="10" fillId="0" borderId="0" xfId="0" applyFont="1" applyAlignment="1" applyProtection="1">
      <alignment horizontal="center" vertical="center" wrapText="1"/>
      <protection hidden="1"/>
    </xf>
    <xf numFmtId="0" fontId="12" fillId="0" borderId="0" xfId="0" applyFont="1" applyAlignment="1" applyProtection="1">
      <alignment vertical="center" wrapText="1"/>
      <protection hidden="1"/>
    </xf>
    <xf numFmtId="0" fontId="12" fillId="0" borderId="60" xfId="0" applyFont="1" applyBorder="1" applyAlignment="1" applyProtection="1">
      <alignment vertical="center" wrapText="1"/>
      <protection hidden="1"/>
    </xf>
    <xf numFmtId="0" fontId="34" fillId="4" borderId="0" xfId="0" applyFont="1" applyFill="1" applyAlignment="1" applyProtection="1">
      <alignment vertical="center" wrapText="1"/>
      <protection hidden="1"/>
    </xf>
    <xf numFmtId="0" fontId="12" fillId="4" borderId="0" xfId="0" applyFont="1" applyFill="1" applyAlignment="1" applyProtection="1">
      <alignment vertical="center" wrapText="1"/>
      <protection hidden="1"/>
    </xf>
    <xf numFmtId="0" fontId="12" fillId="4" borderId="13" xfId="0" applyFont="1" applyFill="1" applyBorder="1" applyAlignment="1" applyProtection="1">
      <alignment horizontal="left" vertical="center" wrapText="1"/>
      <protection hidden="1"/>
    </xf>
    <xf numFmtId="0" fontId="26" fillId="4" borderId="0" xfId="0" applyFont="1" applyFill="1" applyAlignment="1" applyProtection="1">
      <alignment horizontal="left" vertical="center"/>
      <protection hidden="1"/>
    </xf>
    <xf numFmtId="0" fontId="3" fillId="4" borderId="8" xfId="0" applyFont="1" applyFill="1" applyBorder="1" applyProtection="1">
      <protection hidden="1"/>
    </xf>
    <xf numFmtId="0" fontId="7" fillId="4" borderId="11" xfId="0" applyFont="1" applyFill="1" applyBorder="1" applyAlignment="1" applyProtection="1">
      <alignment horizontal="center" vertical="center"/>
      <protection hidden="1"/>
    </xf>
    <xf numFmtId="0" fontId="3" fillId="4" borderId="12" xfId="0" applyFont="1" applyFill="1" applyBorder="1" applyProtection="1">
      <protection hidden="1"/>
    </xf>
    <xf numFmtId="0" fontId="3" fillId="4" borderId="9" xfId="0" applyFont="1" applyFill="1" applyBorder="1" applyProtection="1">
      <protection hidden="1"/>
    </xf>
    <xf numFmtId="0" fontId="35" fillId="4" borderId="6" xfId="0" applyFont="1" applyFill="1" applyBorder="1" applyProtection="1">
      <protection hidden="1"/>
    </xf>
    <xf numFmtId="9" fontId="3" fillId="4" borderId="6" xfId="2" applyFont="1" applyFill="1" applyBorder="1" applyProtection="1">
      <protection hidden="1"/>
    </xf>
    <xf numFmtId="0" fontId="3" fillId="4" borderId="10" xfId="0" applyFont="1" applyFill="1" applyBorder="1" applyProtection="1">
      <protection hidden="1"/>
    </xf>
    <xf numFmtId="0" fontId="12" fillId="4" borderId="0" xfId="0" applyFont="1" applyFill="1" applyAlignment="1" applyProtection="1">
      <alignment vertical="top" wrapText="1"/>
      <protection hidden="1"/>
    </xf>
    <xf numFmtId="0" fontId="33" fillId="0" borderId="58" xfId="0" applyFont="1" applyBorder="1" applyAlignment="1" applyProtection="1">
      <alignment horizontal="center"/>
      <protection hidden="1"/>
    </xf>
    <xf numFmtId="164" fontId="3" fillId="4" borderId="6" xfId="0" applyNumberFormat="1" applyFont="1" applyFill="1" applyBorder="1" applyProtection="1">
      <protection hidden="1"/>
    </xf>
    <xf numFmtId="10" fontId="3" fillId="4" borderId="0" xfId="2" applyNumberFormat="1" applyFont="1" applyFill="1" applyAlignment="1" applyProtection="1">
      <alignment horizontal="center" vertical="center"/>
      <protection hidden="1"/>
    </xf>
    <xf numFmtId="0" fontId="12" fillId="4" borderId="0" xfId="0" applyFont="1" applyFill="1" applyProtection="1">
      <protection hidden="1"/>
    </xf>
    <xf numFmtId="10" fontId="3" fillId="4" borderId="13" xfId="2" applyNumberFormat="1" applyFont="1" applyFill="1" applyBorder="1" applyProtection="1">
      <protection hidden="1"/>
    </xf>
    <xf numFmtId="10" fontId="3" fillId="4" borderId="0" xfId="2" applyNumberFormat="1" applyFont="1" applyFill="1" applyProtection="1">
      <protection hidden="1"/>
    </xf>
    <xf numFmtId="10" fontId="3" fillId="4" borderId="0" xfId="2" applyNumberFormat="1" applyFont="1" applyFill="1" applyBorder="1" applyProtection="1">
      <protection hidden="1"/>
    </xf>
    <xf numFmtId="0" fontId="3" fillId="4" borderId="35" xfId="0" applyFont="1" applyFill="1" applyBorder="1" applyProtection="1">
      <protection hidden="1"/>
    </xf>
    <xf numFmtId="0" fontId="3" fillId="4" borderId="36" xfId="0" applyFont="1" applyFill="1" applyBorder="1" applyProtection="1">
      <protection hidden="1"/>
    </xf>
    <xf numFmtId="0" fontId="3" fillId="4" borderId="37" xfId="0" applyFont="1" applyFill="1" applyBorder="1" applyProtection="1">
      <protection hidden="1"/>
    </xf>
    <xf numFmtId="0" fontId="3" fillId="4" borderId="38" xfId="0" applyFont="1" applyFill="1" applyBorder="1" applyProtection="1">
      <protection hidden="1"/>
    </xf>
    <xf numFmtId="0" fontId="3" fillId="4" borderId="39" xfId="0" applyFont="1" applyFill="1" applyBorder="1" applyProtection="1">
      <protection hidden="1"/>
    </xf>
    <xf numFmtId="0" fontId="3" fillId="0" borderId="34" xfId="0" applyFont="1" applyBorder="1" applyProtection="1">
      <protection hidden="1"/>
    </xf>
    <xf numFmtId="0" fontId="3" fillId="4" borderId="33" xfId="0" applyFont="1" applyFill="1" applyBorder="1" applyProtection="1">
      <protection hidden="1"/>
    </xf>
    <xf numFmtId="0" fontId="12" fillId="4" borderId="32" xfId="0" applyFont="1" applyFill="1" applyBorder="1" applyAlignment="1" applyProtection="1">
      <alignment vertical="center" wrapText="1"/>
      <protection hidden="1"/>
    </xf>
    <xf numFmtId="0" fontId="3" fillId="4" borderId="62" xfId="7" applyFont="1" applyFill="1" applyBorder="1" applyAlignment="1" applyProtection="1">
      <alignment vertical="center"/>
      <protection hidden="1"/>
    </xf>
    <xf numFmtId="0" fontId="24" fillId="5" borderId="64" xfId="0" applyFont="1" applyFill="1" applyBorder="1" applyAlignment="1" applyProtection="1">
      <alignment horizontal="left" vertical="center"/>
      <protection hidden="1"/>
    </xf>
    <xf numFmtId="0" fontId="24" fillId="8" borderId="64" xfId="5" applyFont="1" applyFill="1" applyBorder="1" applyAlignment="1" applyProtection="1">
      <alignment vertical="center"/>
      <protection hidden="1"/>
    </xf>
    <xf numFmtId="0" fontId="24" fillId="9" borderId="64" xfId="0" applyFont="1" applyFill="1" applyBorder="1" applyAlignment="1" applyProtection="1">
      <alignment horizontal="left" vertical="center"/>
      <protection hidden="1"/>
    </xf>
    <xf numFmtId="0" fontId="24" fillId="8" borderId="64" xfId="5" applyFont="1" applyFill="1" applyBorder="1" applyAlignment="1" applyProtection="1">
      <alignment vertical="center" wrapText="1"/>
      <protection hidden="1"/>
    </xf>
    <xf numFmtId="0" fontId="9" fillId="4" borderId="0" xfId="7" applyFont="1" applyFill="1" applyAlignment="1" applyProtection="1">
      <alignment vertical="center"/>
      <protection hidden="1"/>
    </xf>
    <xf numFmtId="0" fontId="3" fillId="4" borderId="0" xfId="7" applyFont="1" applyFill="1" applyAlignment="1" applyProtection="1">
      <alignment vertical="center"/>
      <protection hidden="1"/>
    </xf>
    <xf numFmtId="0" fontId="11" fillId="4" borderId="0" xfId="7" applyFont="1" applyFill="1" applyAlignment="1" applyProtection="1">
      <alignment vertical="center"/>
      <protection hidden="1"/>
    </xf>
    <xf numFmtId="0" fontId="7" fillId="4" borderId="0" xfId="0" applyFont="1" applyFill="1" applyAlignment="1" applyProtection="1">
      <alignment vertical="center"/>
      <protection hidden="1"/>
    </xf>
    <xf numFmtId="0" fontId="10" fillId="4" borderId="0" xfId="0" applyFont="1" applyFill="1" applyAlignment="1" applyProtection="1">
      <alignment horizontal="left" vertical="center"/>
      <protection hidden="1"/>
    </xf>
    <xf numFmtId="0" fontId="20" fillId="4" borderId="0" xfId="0" applyFont="1" applyFill="1" applyAlignment="1" applyProtection="1">
      <alignment vertical="center"/>
      <protection hidden="1"/>
    </xf>
    <xf numFmtId="0" fontId="17" fillId="2" borderId="1" xfId="9" applyNumberFormat="1" applyFont="1" applyFill="1" applyBorder="1" applyAlignment="1" applyProtection="1">
      <alignment horizontal="left" vertical="center" indent="1"/>
      <protection locked="0"/>
    </xf>
    <xf numFmtId="0" fontId="10" fillId="0" borderId="56" xfId="0" applyFont="1" applyBorder="1" applyAlignment="1" applyProtection="1">
      <alignment horizontal="center" vertical="center" wrapText="1"/>
      <protection hidden="1"/>
    </xf>
    <xf numFmtId="0" fontId="33" fillId="0" borderId="0" xfId="0" applyFont="1" applyAlignment="1" applyProtection="1">
      <alignment horizontal="center" vertical="center"/>
      <protection hidden="1"/>
    </xf>
    <xf numFmtId="0" fontId="33" fillId="0" borderId="58" xfId="0" applyFont="1" applyBorder="1" applyAlignment="1" applyProtection="1">
      <alignment horizontal="center" vertical="center"/>
      <protection hidden="1"/>
    </xf>
    <xf numFmtId="0" fontId="18" fillId="0" borderId="57" xfId="0" applyFont="1" applyBorder="1" applyAlignment="1" applyProtection="1">
      <alignment horizontal="left" vertical="center" wrapText="1"/>
      <protection hidden="1"/>
    </xf>
    <xf numFmtId="0" fontId="10" fillId="4" borderId="68" xfId="0" applyFont="1" applyFill="1" applyBorder="1" applyAlignment="1" applyProtection="1">
      <alignment horizontal="left" vertical="center" wrapText="1"/>
      <protection hidden="1"/>
    </xf>
    <xf numFmtId="0" fontId="15" fillId="4" borderId="9" xfId="0" applyFont="1" applyFill="1" applyBorder="1" applyAlignment="1" applyProtection="1">
      <alignment horizontal="center" vertical="top"/>
      <protection hidden="1"/>
    </xf>
    <xf numFmtId="0" fontId="12" fillId="4" borderId="9" xfId="0" applyFont="1" applyFill="1" applyBorder="1" applyAlignment="1" applyProtection="1">
      <alignment horizontal="center" vertical="top"/>
      <protection hidden="1"/>
    </xf>
    <xf numFmtId="0" fontId="3" fillId="0" borderId="69" xfId="0" applyFont="1" applyBorder="1" applyAlignment="1" applyProtection="1">
      <alignment horizontal="center" vertical="center"/>
      <protection hidden="1"/>
    </xf>
    <xf numFmtId="0" fontId="3" fillId="4" borderId="0" xfId="0" applyFont="1" applyFill="1" applyAlignment="1" applyProtection="1">
      <alignment wrapText="1"/>
      <protection hidden="1"/>
    </xf>
    <xf numFmtId="0" fontId="27" fillId="4" borderId="1"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0" fontId="12" fillId="4" borderId="0" xfId="0" applyFont="1" applyFill="1" applyAlignment="1" applyProtection="1">
      <alignment vertical="center"/>
      <protection hidden="1"/>
    </xf>
    <xf numFmtId="9" fontId="3" fillId="4" borderId="0" xfId="2" applyFont="1" applyFill="1" applyProtection="1">
      <protection hidden="1"/>
    </xf>
    <xf numFmtId="166" fontId="3" fillId="4" borderId="0" xfId="0" applyNumberFormat="1" applyFont="1" applyFill="1" applyProtection="1">
      <protection hidden="1"/>
    </xf>
    <xf numFmtId="0" fontId="3" fillId="4" borderId="0" xfId="0" quotePrefix="1" applyFont="1" applyFill="1" applyProtection="1">
      <protection hidden="1"/>
    </xf>
    <xf numFmtId="0" fontId="12" fillId="4" borderId="70" xfId="0" applyFont="1" applyFill="1" applyBorder="1" applyAlignment="1" applyProtection="1">
      <alignment vertical="center" wrapText="1"/>
      <protection hidden="1"/>
    </xf>
    <xf numFmtId="0" fontId="37" fillId="8" borderId="0" xfId="5" applyFont="1" applyFill="1" applyAlignment="1" applyProtection="1">
      <alignment vertical="center"/>
      <protection hidden="1"/>
    </xf>
    <xf numFmtId="0" fontId="39" fillId="4" borderId="0" xfId="0" applyFont="1" applyFill="1" applyAlignment="1" applyProtection="1">
      <alignment horizontal="left" vertical="center" wrapText="1"/>
      <protection hidden="1"/>
    </xf>
    <xf numFmtId="0" fontId="40" fillId="4" borderId="0" xfId="0" applyFont="1" applyFill="1" applyAlignment="1" applyProtection="1">
      <alignment horizontal="left" vertical="center"/>
      <protection hidden="1"/>
    </xf>
    <xf numFmtId="0" fontId="41" fillId="8" borderId="0" xfId="5" applyFont="1" applyFill="1" applyAlignment="1" applyProtection="1">
      <alignment vertical="center"/>
      <protection hidden="1"/>
    </xf>
    <xf numFmtId="0" fontId="37" fillId="8" borderId="9" xfId="5" applyFont="1" applyFill="1" applyBorder="1" applyAlignment="1" applyProtection="1">
      <alignment horizontal="center" vertical="center"/>
      <protection hidden="1"/>
    </xf>
    <xf numFmtId="0" fontId="42" fillId="8" borderId="6" xfId="5" applyFont="1" applyFill="1" applyBorder="1" applyAlignment="1" applyProtection="1">
      <alignment vertical="center"/>
      <protection hidden="1"/>
    </xf>
    <xf numFmtId="0" fontId="37" fillId="8" borderId="9" xfId="5" applyFont="1" applyFill="1" applyBorder="1" applyAlignment="1" applyProtection="1">
      <alignment vertical="center"/>
      <protection hidden="1"/>
    </xf>
    <xf numFmtId="0" fontId="37" fillId="8" borderId="0" xfId="5" applyFont="1" applyFill="1" applyBorder="1" applyAlignment="1" applyProtection="1">
      <alignment vertical="center"/>
      <protection hidden="1"/>
    </xf>
    <xf numFmtId="0" fontId="42" fillId="0" borderId="0" xfId="0" applyFont="1" applyAlignment="1" applyProtection="1">
      <alignment vertical="center"/>
      <protection hidden="1"/>
    </xf>
    <xf numFmtId="0" fontId="37" fillId="8" borderId="10" xfId="5" applyFont="1" applyFill="1" applyBorder="1" applyAlignment="1" applyProtection="1">
      <alignment vertical="center"/>
      <protection hidden="1"/>
    </xf>
    <xf numFmtId="0" fontId="37" fillId="8" borderId="13" xfId="5" applyFont="1" applyFill="1" applyBorder="1" applyAlignment="1" applyProtection="1">
      <alignment vertical="center"/>
      <protection hidden="1"/>
    </xf>
    <xf numFmtId="0" fontId="42" fillId="8" borderId="14" xfId="5" applyFont="1" applyFill="1" applyBorder="1" applyAlignment="1" applyProtection="1">
      <alignment vertical="center"/>
      <protection hidden="1"/>
    </xf>
    <xf numFmtId="0" fontId="42" fillId="8" borderId="0" xfId="5" applyFont="1" applyFill="1" applyBorder="1" applyAlignment="1" applyProtection="1">
      <alignment vertical="center"/>
      <protection hidden="1"/>
    </xf>
    <xf numFmtId="0" fontId="37" fillId="8" borderId="8" xfId="5" applyFont="1" applyFill="1" applyBorder="1" applyAlignment="1" applyProtection="1">
      <alignment vertical="center"/>
      <protection hidden="1"/>
    </xf>
    <xf numFmtId="0" fontId="37" fillId="8" borderId="11" xfId="5" applyFont="1" applyFill="1" applyBorder="1" applyAlignment="1" applyProtection="1">
      <alignment vertical="center"/>
      <protection hidden="1"/>
    </xf>
    <xf numFmtId="0" fontId="42" fillId="8" borderId="12" xfId="5" applyFont="1" applyFill="1" applyBorder="1" applyAlignment="1" applyProtection="1">
      <alignment vertical="center"/>
      <protection hidden="1"/>
    </xf>
    <xf numFmtId="0" fontId="42" fillId="4" borderId="0" xfId="0" applyFont="1" applyFill="1" applyAlignment="1" applyProtection="1">
      <alignment vertical="center"/>
      <protection hidden="1"/>
    </xf>
    <xf numFmtId="0" fontId="37" fillId="4" borderId="0" xfId="5" applyFont="1" applyFill="1" applyBorder="1" applyAlignment="1" applyProtection="1">
      <alignment vertical="center"/>
      <protection hidden="1"/>
    </xf>
    <xf numFmtId="0" fontId="37" fillId="8" borderId="0" xfId="5" applyFont="1" applyFill="1" applyBorder="1" applyAlignment="1" applyProtection="1">
      <alignment horizontal="center" vertical="center"/>
      <protection hidden="1"/>
    </xf>
    <xf numFmtId="0" fontId="41" fillId="8" borderId="0" xfId="5" applyFont="1" applyFill="1" applyBorder="1" applyAlignment="1" applyProtection="1">
      <alignment vertical="center"/>
      <protection hidden="1"/>
    </xf>
    <xf numFmtId="0" fontId="39" fillId="4" borderId="0" xfId="0" applyFont="1" applyFill="1" applyAlignment="1" applyProtection="1">
      <alignment vertical="center"/>
      <protection hidden="1"/>
    </xf>
    <xf numFmtId="0" fontId="42" fillId="8" borderId="0" xfId="5" applyFont="1" applyFill="1" applyAlignment="1" applyProtection="1">
      <alignment vertical="center"/>
      <protection hidden="1"/>
    </xf>
    <xf numFmtId="0" fontId="42" fillId="4" borderId="0" xfId="5" applyFont="1" applyFill="1" applyBorder="1" applyAlignment="1" applyProtection="1">
      <alignment vertical="center"/>
      <protection hidden="1"/>
    </xf>
    <xf numFmtId="0" fontId="37" fillId="8" borderId="0" xfId="5" applyFont="1" applyFill="1" applyAlignment="1" applyProtection="1">
      <alignment horizontal="left" vertical="center"/>
      <protection hidden="1"/>
    </xf>
    <xf numFmtId="0" fontId="45" fillId="8" borderId="8" xfId="5" applyFont="1" applyFill="1" applyBorder="1" applyAlignment="1" applyProtection="1">
      <alignment horizontal="left" vertical="center"/>
      <protection hidden="1"/>
    </xf>
    <xf numFmtId="0" fontId="45" fillId="8" borderId="11" xfId="5" applyFont="1" applyFill="1" applyBorder="1" applyAlignment="1" applyProtection="1">
      <alignment horizontal="left" vertical="center"/>
      <protection hidden="1"/>
    </xf>
    <xf numFmtId="0" fontId="42" fillId="8" borderId="0" xfId="5" applyFont="1" applyFill="1" applyBorder="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3" fillId="4" borderId="71" xfId="0" applyFont="1" applyFill="1" applyBorder="1" applyAlignment="1" applyProtection="1">
      <alignment horizontal="center" vertical="center"/>
      <protection hidden="1"/>
    </xf>
    <xf numFmtId="0" fontId="10" fillId="4" borderId="72" xfId="0" applyFont="1" applyFill="1" applyBorder="1" applyAlignment="1" applyProtection="1">
      <alignment vertical="center" wrapText="1"/>
      <protection hidden="1"/>
    </xf>
    <xf numFmtId="0" fontId="28" fillId="4" borderId="0" xfId="0" applyFont="1" applyFill="1" applyAlignment="1" applyProtection="1">
      <alignment vertical="center"/>
      <protection hidden="1"/>
    </xf>
    <xf numFmtId="0" fontId="3" fillId="4" borderId="13" xfId="0" applyFont="1" applyFill="1" applyBorder="1" applyAlignment="1" applyProtection="1">
      <alignment vertical="center" wrapText="1"/>
      <protection hidden="1"/>
    </xf>
    <xf numFmtId="0" fontId="7" fillId="4" borderId="6" xfId="0" applyFont="1" applyFill="1" applyBorder="1" applyAlignment="1" applyProtection="1">
      <alignment horizontal="left" vertical="center" wrapText="1"/>
      <protection hidden="1"/>
    </xf>
    <xf numFmtId="0" fontId="3" fillId="4" borderId="32" xfId="0" applyFont="1" applyFill="1" applyBorder="1" applyAlignment="1" applyProtection="1">
      <alignment vertical="center" wrapText="1"/>
      <protection hidden="1"/>
    </xf>
    <xf numFmtId="0" fontId="10" fillId="4" borderId="42" xfId="0" applyFont="1" applyFill="1" applyBorder="1" applyAlignment="1" applyProtection="1">
      <alignment vertical="center" wrapText="1"/>
      <protection hidden="1"/>
    </xf>
    <xf numFmtId="0" fontId="22" fillId="4" borderId="13" xfId="0" applyFont="1" applyFill="1" applyBorder="1" applyAlignment="1" applyProtection="1">
      <alignment vertical="center"/>
      <protection hidden="1"/>
    </xf>
    <xf numFmtId="0" fontId="3" fillId="4" borderId="14" xfId="0" applyFont="1" applyFill="1" applyBorder="1" applyAlignment="1" applyProtection="1">
      <alignment vertical="center"/>
      <protection hidden="1"/>
    </xf>
    <xf numFmtId="0" fontId="3" fillId="4" borderId="11" xfId="0" applyFont="1" applyFill="1" applyBorder="1" applyAlignment="1" applyProtection="1">
      <alignment vertical="center" wrapText="1"/>
      <protection hidden="1"/>
    </xf>
    <xf numFmtId="0" fontId="3" fillId="4" borderId="35" xfId="0" applyFont="1" applyFill="1" applyBorder="1" applyAlignment="1" applyProtection="1">
      <alignment vertical="center"/>
      <protection hidden="1"/>
    </xf>
    <xf numFmtId="0" fontId="3" fillId="4" borderId="36" xfId="0" applyFont="1" applyFill="1" applyBorder="1" applyAlignment="1" applyProtection="1">
      <alignment vertical="center"/>
      <protection hidden="1"/>
    </xf>
    <xf numFmtId="0" fontId="3" fillId="4" borderId="37" xfId="0" applyFont="1" applyFill="1" applyBorder="1" applyAlignment="1" applyProtection="1">
      <alignment vertical="center"/>
      <protection hidden="1"/>
    </xf>
    <xf numFmtId="0" fontId="3" fillId="4" borderId="33" xfId="0" applyFont="1" applyFill="1" applyBorder="1" applyAlignment="1" applyProtection="1">
      <alignment horizontal="center" vertical="center"/>
      <protection hidden="1"/>
    </xf>
    <xf numFmtId="0" fontId="3" fillId="4" borderId="38" xfId="0" applyFont="1" applyFill="1" applyBorder="1" applyAlignment="1" applyProtection="1">
      <alignment horizontal="center" vertical="center"/>
      <protection hidden="1"/>
    </xf>
    <xf numFmtId="0" fontId="3" fillId="4" borderId="32" xfId="0" applyFont="1" applyFill="1" applyBorder="1" applyAlignment="1" applyProtection="1">
      <alignment vertical="center"/>
      <protection hidden="1"/>
    </xf>
    <xf numFmtId="0" fontId="3" fillId="4" borderId="39" xfId="0" applyFont="1" applyFill="1" applyBorder="1" applyAlignment="1" applyProtection="1">
      <alignment vertical="center"/>
      <protection hidden="1"/>
    </xf>
    <xf numFmtId="0" fontId="3" fillId="4" borderId="25" xfId="0" applyFont="1" applyFill="1" applyBorder="1" applyAlignment="1" applyProtection="1">
      <alignment vertical="center"/>
      <protection hidden="1"/>
    </xf>
    <xf numFmtId="0" fontId="3" fillId="4" borderId="26" xfId="0" applyFont="1" applyFill="1" applyBorder="1" applyAlignment="1" applyProtection="1">
      <alignment vertical="center"/>
      <protection hidden="1"/>
    </xf>
    <xf numFmtId="0" fontId="3" fillId="4" borderId="28" xfId="0" applyFont="1" applyFill="1" applyBorder="1" applyAlignment="1" applyProtection="1">
      <alignment vertical="center"/>
      <protection hidden="1"/>
    </xf>
    <xf numFmtId="0" fontId="3" fillId="4" borderId="27" xfId="0" applyFont="1" applyFill="1" applyBorder="1" applyAlignment="1" applyProtection="1">
      <alignment horizontal="center" vertical="center"/>
      <protection hidden="1"/>
    </xf>
    <xf numFmtId="0" fontId="3" fillId="4" borderId="29" xfId="0" applyFont="1" applyFill="1" applyBorder="1" applyAlignment="1" applyProtection="1">
      <alignment horizontal="center" vertical="center"/>
      <protection hidden="1"/>
    </xf>
    <xf numFmtId="0" fontId="3" fillId="4" borderId="21" xfId="0" applyFont="1" applyFill="1" applyBorder="1" applyAlignment="1" applyProtection="1">
      <alignment vertical="center"/>
      <protection hidden="1"/>
    </xf>
    <xf numFmtId="0" fontId="3" fillId="4" borderId="30" xfId="0" applyFont="1" applyFill="1" applyBorder="1" applyAlignment="1" applyProtection="1">
      <alignment vertical="center"/>
      <protection hidden="1"/>
    </xf>
    <xf numFmtId="0" fontId="3" fillId="4" borderId="34" xfId="0" applyFont="1" applyFill="1" applyBorder="1" applyAlignment="1" applyProtection="1">
      <alignment horizontal="center" vertical="center"/>
      <protection hidden="1"/>
    </xf>
    <xf numFmtId="0" fontId="10" fillId="4" borderId="8" xfId="0" applyFont="1" applyFill="1" applyBorder="1" applyAlignment="1" applyProtection="1">
      <alignment horizontal="center" vertical="center" wrapText="1"/>
      <protection hidden="1"/>
    </xf>
    <xf numFmtId="0" fontId="10" fillId="4" borderId="9" xfId="0" applyFont="1" applyFill="1" applyBorder="1" applyAlignment="1" applyProtection="1">
      <alignment horizontal="center" vertical="center" wrapText="1"/>
      <protection hidden="1"/>
    </xf>
    <xf numFmtId="0" fontId="12" fillId="4" borderId="0" xfId="0" applyFont="1" applyFill="1" applyAlignment="1" applyProtection="1">
      <alignment horizontal="left" vertical="center" wrapText="1"/>
      <protection hidden="1"/>
    </xf>
    <xf numFmtId="0" fontId="13" fillId="0" borderId="13" xfId="0" applyFont="1" applyBorder="1" applyAlignment="1" applyProtection="1">
      <alignment horizontal="left" vertical="center" wrapText="1"/>
      <protection hidden="1"/>
    </xf>
    <xf numFmtId="0" fontId="10" fillId="4" borderId="11" xfId="0" applyFont="1" applyFill="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10" fillId="0" borderId="56" xfId="0" applyFont="1" applyBorder="1" applyAlignment="1" applyProtection="1">
      <alignment horizontal="left" vertical="center" wrapText="1"/>
      <protection hidden="1"/>
    </xf>
    <xf numFmtId="0" fontId="10" fillId="0" borderId="62" xfId="0" applyFont="1" applyBorder="1" applyAlignment="1" applyProtection="1">
      <alignment horizontal="left" vertical="center" wrapText="1"/>
      <protection hidden="1"/>
    </xf>
    <xf numFmtId="0" fontId="10" fillId="3" borderId="0" xfId="0" applyFont="1" applyFill="1" applyAlignment="1" applyProtection="1">
      <alignment horizontal="left" vertical="center" wrapText="1"/>
      <protection hidden="1"/>
    </xf>
    <xf numFmtId="0" fontId="10" fillId="4" borderId="0" xfId="0" applyFont="1" applyFill="1" applyAlignment="1" applyProtection="1">
      <alignment horizontal="center" vertical="center" wrapText="1"/>
      <protection hidden="1"/>
    </xf>
    <xf numFmtId="0" fontId="22" fillId="11" borderId="15" xfId="0" applyFont="1" applyFill="1" applyBorder="1" applyAlignment="1" applyProtection="1">
      <alignment horizontal="center" vertical="center" wrapText="1"/>
      <protection locked="0"/>
    </xf>
    <xf numFmtId="0" fontId="3" fillId="4" borderId="0" xfId="0" applyFont="1" applyFill="1" applyAlignment="1" applyProtection="1">
      <alignment horizontal="left" vertical="center" wrapText="1"/>
      <protection hidden="1"/>
    </xf>
    <xf numFmtId="0" fontId="7" fillId="4" borderId="0" xfId="0" applyFont="1" applyFill="1" applyAlignment="1" applyProtection="1">
      <alignment horizontal="left" vertical="center" wrapText="1"/>
      <protection hidden="1"/>
    </xf>
    <xf numFmtId="0" fontId="10" fillId="4" borderId="35" xfId="0" applyFont="1" applyFill="1" applyBorder="1" applyAlignment="1" applyProtection="1">
      <alignment horizontal="left" vertical="center" wrapText="1"/>
      <protection hidden="1"/>
    </xf>
    <xf numFmtId="0" fontId="10" fillId="4" borderId="37" xfId="0" applyFont="1" applyFill="1" applyBorder="1" applyAlignment="1" applyProtection="1">
      <alignment horizontal="left" vertical="center" wrapText="1"/>
      <protection hidden="1"/>
    </xf>
    <xf numFmtId="0" fontId="18" fillId="4" borderId="0" xfId="0" applyFont="1" applyFill="1" applyAlignment="1" applyProtection="1">
      <alignment horizontal="left" vertical="top" wrapText="1"/>
      <protection hidden="1"/>
    </xf>
    <xf numFmtId="0" fontId="12" fillId="4" borderId="0" xfId="0" applyFont="1" applyFill="1" applyAlignment="1" applyProtection="1">
      <alignment horizontal="left" vertical="top" wrapText="1"/>
      <protection hidden="1"/>
    </xf>
    <xf numFmtId="0" fontId="7" fillId="4" borderId="33" xfId="0" applyFont="1" applyFill="1" applyBorder="1" applyAlignment="1" applyProtection="1">
      <alignment horizontal="center" vertical="center"/>
      <protection hidden="1"/>
    </xf>
    <xf numFmtId="0" fontId="7" fillId="4" borderId="8"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protection hidden="1"/>
    </xf>
    <xf numFmtId="0" fontId="10" fillId="4" borderId="12" xfId="0" applyFont="1" applyFill="1" applyBorder="1" applyAlignment="1" applyProtection="1">
      <alignment horizontal="left" vertical="center" wrapText="1"/>
      <protection hidden="1"/>
    </xf>
    <xf numFmtId="0" fontId="10" fillId="4" borderId="6" xfId="0" applyFont="1" applyFill="1" applyBorder="1" applyAlignment="1" applyProtection="1">
      <alignment horizontal="left" vertical="center" wrapText="1"/>
      <protection hidden="1"/>
    </xf>
    <xf numFmtId="0" fontId="37" fillId="8" borderId="0" xfId="5" applyFont="1" applyFill="1" applyBorder="1" applyAlignment="1" applyProtection="1">
      <alignment horizontal="left" vertical="center"/>
      <protection hidden="1"/>
    </xf>
    <xf numFmtId="0" fontId="10" fillId="4" borderId="11" xfId="0" applyFont="1" applyFill="1" applyBorder="1" applyAlignment="1" applyProtection="1">
      <alignment vertical="center" wrapText="1"/>
      <protection hidden="1"/>
    </xf>
    <xf numFmtId="0" fontId="29" fillId="0" borderId="64" xfId="0" applyFont="1" applyBorder="1" applyAlignment="1" applyProtection="1">
      <alignment vertical="center"/>
      <protection hidden="1"/>
    </xf>
    <xf numFmtId="0" fontId="24" fillId="0" borderId="64" xfId="0" applyFont="1" applyBorder="1" applyAlignment="1" applyProtection="1">
      <alignment vertical="center"/>
      <protection hidden="1"/>
    </xf>
    <xf numFmtId="0" fontId="24" fillId="0" borderId="64" xfId="0" applyFont="1" applyBorder="1" applyAlignment="1" applyProtection="1">
      <alignment horizontal="left" vertical="center"/>
      <protection hidden="1"/>
    </xf>
    <xf numFmtId="0" fontId="24" fillId="0" borderId="64" xfId="0" applyFont="1" applyBorder="1" applyAlignment="1" applyProtection="1">
      <alignment horizontal="left" vertical="center" wrapText="1"/>
      <protection hidden="1"/>
    </xf>
    <xf numFmtId="0" fontId="28" fillId="0" borderId="64" xfId="0" applyFont="1" applyBorder="1" applyAlignment="1" applyProtection="1">
      <alignment vertical="center"/>
      <protection hidden="1"/>
    </xf>
    <xf numFmtId="0" fontId="28" fillId="0" borderId="61" xfId="0" applyFont="1" applyBorder="1" applyAlignment="1" applyProtection="1">
      <alignment vertical="center"/>
      <protection hidden="1"/>
    </xf>
    <xf numFmtId="0" fontId="28" fillId="0" borderId="62" xfId="0" applyFont="1" applyBorder="1" applyAlignment="1" applyProtection="1">
      <alignment vertical="center"/>
      <protection hidden="1"/>
    </xf>
    <xf numFmtId="0" fontId="28" fillId="0" borderId="63" xfId="0" applyFont="1" applyBorder="1" applyAlignment="1" applyProtection="1">
      <alignment vertical="center"/>
      <protection hidden="1"/>
    </xf>
    <xf numFmtId="0" fontId="28" fillId="0" borderId="64" xfId="0" applyFont="1" applyBorder="1" applyAlignment="1" applyProtection="1">
      <alignment horizontal="left" vertical="center"/>
      <protection hidden="1"/>
    </xf>
    <xf numFmtId="0" fontId="28" fillId="0" borderId="64" xfId="0" applyFont="1" applyBorder="1" applyAlignment="1" applyProtection="1">
      <alignment horizontal="left" vertical="center" wrapText="1"/>
      <protection hidden="1"/>
    </xf>
    <xf numFmtId="0" fontId="28" fillId="0" borderId="61" xfId="0" applyFont="1" applyBorder="1" applyAlignment="1" applyProtection="1">
      <alignment horizontal="left" vertical="center" wrapText="1"/>
      <protection hidden="1"/>
    </xf>
    <xf numFmtId="0" fontId="24" fillId="0" borderId="0" xfId="5" applyFont="1" applyBorder="1" applyAlignment="1" applyProtection="1">
      <alignment vertical="center" wrapText="1"/>
      <protection hidden="1"/>
    </xf>
    <xf numFmtId="0" fontId="47" fillId="0" borderId="0" xfId="0" applyFont="1" applyProtection="1">
      <protection hidden="1"/>
    </xf>
    <xf numFmtId="0" fontId="0" fillId="8" borderId="0" xfId="5" applyFont="1" applyFill="1" applyProtection="1">
      <protection hidden="1"/>
    </xf>
    <xf numFmtId="0" fontId="0" fillId="17" borderId="0" xfId="5" applyFont="1" applyFill="1" applyProtection="1">
      <protection hidden="1"/>
    </xf>
    <xf numFmtId="0" fontId="0" fillId="4" borderId="0" xfId="5" applyFont="1" applyFill="1" applyProtection="1">
      <protection hidden="1"/>
    </xf>
    <xf numFmtId="0" fontId="0" fillId="4" borderId="0" xfId="0" applyFill="1" applyProtection="1">
      <protection hidden="1"/>
    </xf>
    <xf numFmtId="0" fontId="48" fillId="8" borderId="0" xfId="5" applyFont="1" applyFill="1" applyBorder="1" applyAlignment="1" applyProtection="1">
      <alignment vertical="center" wrapText="1"/>
      <protection hidden="1"/>
    </xf>
    <xf numFmtId="0" fontId="41" fillId="0" borderId="56" xfId="5" applyFont="1" applyBorder="1" applyAlignment="1" applyProtection="1">
      <alignment horizontal="left" vertical="center" wrapText="1"/>
      <protection hidden="1"/>
    </xf>
    <xf numFmtId="0" fontId="41" fillId="0" borderId="64" xfId="5" applyFont="1" applyBorder="1" applyAlignment="1" applyProtection="1">
      <alignment horizontal="left" vertical="center" wrapText="1"/>
      <protection hidden="1"/>
    </xf>
    <xf numFmtId="0" fontId="41" fillId="0" borderId="75" xfId="5" applyFont="1" applyBorder="1" applyAlignment="1" applyProtection="1">
      <alignment horizontal="left" vertical="center" wrapText="1"/>
      <protection hidden="1"/>
    </xf>
    <xf numFmtId="0" fontId="37" fillId="8" borderId="0" xfId="5" applyFont="1" applyFill="1" applyAlignment="1" applyProtection="1">
      <alignment horizontal="center" vertical="center"/>
      <protection hidden="1"/>
    </xf>
    <xf numFmtId="171" fontId="41" fillId="8" borderId="0" xfId="5" applyNumberFormat="1" applyFont="1" applyFill="1" applyAlignment="1" applyProtection="1">
      <alignment horizontal="center" vertical="center"/>
      <protection hidden="1"/>
    </xf>
    <xf numFmtId="0" fontId="41" fillId="8" borderId="0" xfId="5" applyFont="1" applyFill="1" applyBorder="1" applyAlignment="1" applyProtection="1">
      <alignment horizontal="center" vertical="center"/>
      <protection hidden="1"/>
    </xf>
    <xf numFmtId="0" fontId="41" fillId="0" borderId="0" xfId="5" applyFont="1" applyBorder="1" applyAlignment="1" applyProtection="1">
      <alignment horizontal="left" vertical="center" wrapText="1"/>
      <protection hidden="1"/>
    </xf>
    <xf numFmtId="0" fontId="37" fillId="8" borderId="34" xfId="5" applyFont="1" applyFill="1" applyBorder="1" applyAlignment="1" applyProtection="1">
      <alignment horizontal="center" vertical="center"/>
      <protection hidden="1"/>
    </xf>
    <xf numFmtId="0" fontId="37" fillId="0" borderId="36" xfId="5" applyFont="1" applyBorder="1" applyAlignment="1" applyProtection="1">
      <alignment horizontal="left" vertical="center" wrapText="1"/>
      <protection hidden="1"/>
    </xf>
    <xf numFmtId="0" fontId="48" fillId="8" borderId="33" xfId="5" applyFont="1" applyFill="1" applyBorder="1" applyAlignment="1" applyProtection="1">
      <alignment vertical="center" wrapText="1"/>
      <protection hidden="1"/>
    </xf>
    <xf numFmtId="0" fontId="48" fillId="8" borderId="76" xfId="5" applyFont="1" applyFill="1" applyBorder="1" applyAlignment="1" applyProtection="1">
      <alignment vertical="center" wrapText="1"/>
      <protection hidden="1"/>
    </xf>
    <xf numFmtId="0" fontId="41" fillId="8" borderId="77" xfId="5" applyFont="1" applyFill="1" applyBorder="1" applyAlignment="1" applyProtection="1">
      <alignment horizontal="center" vertical="center"/>
      <protection hidden="1"/>
    </xf>
    <xf numFmtId="0" fontId="41" fillId="0" borderId="78" xfId="5" applyFont="1" applyBorder="1" applyAlignment="1" applyProtection="1">
      <alignment horizontal="left" vertical="center" wrapText="1"/>
      <protection hidden="1"/>
    </xf>
    <xf numFmtId="0" fontId="37" fillId="8" borderId="33" xfId="5" applyFont="1" applyFill="1" applyBorder="1" applyAlignment="1" applyProtection="1">
      <alignment horizontal="center" vertical="center"/>
      <protection hidden="1"/>
    </xf>
    <xf numFmtId="0" fontId="37" fillId="0" borderId="76" xfId="5" applyFont="1" applyBorder="1" applyAlignment="1" applyProtection="1">
      <alignment horizontal="left" vertical="center" wrapText="1"/>
      <protection hidden="1"/>
    </xf>
    <xf numFmtId="0" fontId="0" fillId="8" borderId="37" xfId="5" applyFont="1" applyFill="1" applyBorder="1" applyProtection="1">
      <protection hidden="1"/>
    </xf>
    <xf numFmtId="0" fontId="41" fillId="8" borderId="38" xfId="5" applyFont="1" applyFill="1" applyBorder="1" applyAlignment="1" applyProtection="1">
      <alignment horizontal="center" vertical="center"/>
      <protection hidden="1"/>
    </xf>
    <xf numFmtId="0" fontId="41" fillId="0" borderId="32" xfId="5" applyFont="1" applyBorder="1" applyAlignment="1" applyProtection="1">
      <alignment horizontal="left" vertical="center" wrapText="1"/>
      <protection hidden="1"/>
    </xf>
    <xf numFmtId="0" fontId="41" fillId="0" borderId="79" xfId="5" applyFont="1" applyBorder="1" applyAlignment="1" applyProtection="1">
      <alignment horizontal="left" vertical="center" wrapText="1"/>
      <protection hidden="1"/>
    </xf>
    <xf numFmtId="0" fontId="41" fillId="0" borderId="80" xfId="5" applyFont="1" applyBorder="1" applyAlignment="1" applyProtection="1">
      <alignment horizontal="left" vertical="center" wrapText="1"/>
      <protection hidden="1"/>
    </xf>
    <xf numFmtId="0" fontId="41" fillId="0" borderId="81" xfId="5" applyFont="1" applyBorder="1" applyAlignment="1" applyProtection="1">
      <alignment horizontal="left" vertical="center" wrapText="1"/>
      <protection hidden="1"/>
    </xf>
    <xf numFmtId="0" fontId="41" fillId="0" borderId="39" xfId="5" applyFont="1" applyBorder="1" applyAlignment="1" applyProtection="1">
      <alignment horizontal="left" vertical="center" wrapText="1"/>
      <protection hidden="1"/>
    </xf>
    <xf numFmtId="0" fontId="37" fillId="0" borderId="84" xfId="5" applyFont="1" applyBorder="1" applyAlignment="1" applyProtection="1">
      <alignment horizontal="left" vertical="center" wrapText="1"/>
      <protection hidden="1"/>
    </xf>
    <xf numFmtId="0" fontId="37" fillId="0" borderId="37" xfId="5" applyFont="1" applyBorder="1" applyAlignment="1" applyProtection="1">
      <alignment horizontal="left" vertical="center" wrapText="1"/>
      <protection hidden="1"/>
    </xf>
    <xf numFmtId="0" fontId="41" fillId="0" borderId="58" xfId="5" applyFont="1" applyBorder="1" applyAlignment="1" applyProtection="1">
      <alignment horizontal="left" vertical="center" wrapText="1"/>
      <protection hidden="1"/>
    </xf>
    <xf numFmtId="0" fontId="48" fillId="17" borderId="0" xfId="5" applyFont="1" applyFill="1" applyBorder="1" applyAlignment="1" applyProtection="1">
      <alignment vertical="center" wrapText="1"/>
      <protection hidden="1"/>
    </xf>
    <xf numFmtId="0" fontId="41" fillId="4" borderId="75" xfId="5" applyFont="1" applyFill="1" applyBorder="1" applyAlignment="1" applyProtection="1">
      <alignment horizontal="left" vertical="center" wrapText="1"/>
      <protection hidden="1"/>
    </xf>
    <xf numFmtId="0" fontId="41" fillId="4" borderId="64" xfId="5" applyFont="1" applyFill="1" applyBorder="1" applyAlignment="1" applyProtection="1">
      <alignment horizontal="left" vertical="center" wrapText="1"/>
      <protection hidden="1"/>
    </xf>
    <xf numFmtId="0" fontId="37" fillId="17" borderId="34" xfId="5" applyFont="1" applyFill="1" applyBorder="1" applyAlignment="1" applyProtection="1">
      <alignment horizontal="center" vertical="center"/>
      <protection hidden="1"/>
    </xf>
    <xf numFmtId="0" fontId="37" fillId="4" borderId="36" xfId="5" applyFont="1" applyFill="1" applyBorder="1" applyAlignment="1" applyProtection="1">
      <alignment horizontal="left" vertical="center" wrapText="1"/>
      <protection hidden="1"/>
    </xf>
    <xf numFmtId="0" fontId="37" fillId="17" borderId="33" xfId="5" applyFont="1" applyFill="1" applyBorder="1" applyAlignment="1" applyProtection="1">
      <alignment horizontal="center" vertical="center"/>
      <protection hidden="1"/>
    </xf>
    <xf numFmtId="0" fontId="37" fillId="4" borderId="84" xfId="5" applyFont="1" applyFill="1" applyBorder="1" applyAlignment="1" applyProtection="1">
      <alignment horizontal="left" vertical="center" wrapText="1"/>
      <protection hidden="1"/>
    </xf>
    <xf numFmtId="0" fontId="48" fillId="17" borderId="33" xfId="5" applyFont="1" applyFill="1" applyBorder="1" applyAlignment="1" applyProtection="1">
      <alignment vertical="center" wrapText="1"/>
      <protection hidden="1"/>
    </xf>
    <xf numFmtId="0" fontId="48" fillId="17" borderId="76" xfId="5" applyFont="1" applyFill="1" applyBorder="1" applyAlignment="1" applyProtection="1">
      <alignment vertical="center" wrapText="1"/>
      <protection hidden="1"/>
    </xf>
    <xf numFmtId="0" fontId="41" fillId="17" borderId="77" xfId="5" applyFont="1" applyFill="1" applyBorder="1" applyAlignment="1" applyProtection="1">
      <alignment horizontal="center" vertical="center"/>
      <protection hidden="1"/>
    </xf>
    <xf numFmtId="0" fontId="41" fillId="4" borderId="37" xfId="5" applyFont="1" applyFill="1" applyBorder="1" applyAlignment="1" applyProtection="1">
      <alignment horizontal="left" vertical="center" wrapText="1"/>
      <protection hidden="1"/>
    </xf>
    <xf numFmtId="0" fontId="0" fillId="17" borderId="37" xfId="5" applyFont="1" applyFill="1" applyBorder="1" applyProtection="1">
      <protection hidden="1"/>
    </xf>
    <xf numFmtId="0" fontId="41" fillId="17" borderId="38" xfId="5" applyFont="1" applyFill="1" applyBorder="1" applyAlignment="1" applyProtection="1">
      <alignment horizontal="center" vertical="center"/>
      <protection hidden="1"/>
    </xf>
    <xf numFmtId="0" fontId="41" fillId="4" borderId="32" xfId="5" applyFont="1" applyFill="1" applyBorder="1" applyAlignment="1" applyProtection="1">
      <alignment horizontal="left" vertical="center" wrapText="1"/>
      <protection hidden="1"/>
    </xf>
    <xf numFmtId="0" fontId="41" fillId="4" borderId="79" xfId="5" applyFont="1" applyFill="1" applyBorder="1" applyAlignment="1" applyProtection="1">
      <alignment horizontal="left" vertical="center" wrapText="1"/>
      <protection hidden="1"/>
    </xf>
    <xf numFmtId="0" fontId="41" fillId="4" borderId="80" xfId="5" applyFont="1" applyFill="1" applyBorder="1" applyAlignment="1" applyProtection="1">
      <alignment horizontal="left" vertical="center" wrapText="1"/>
      <protection hidden="1"/>
    </xf>
    <xf numFmtId="0" fontId="7" fillId="4" borderId="24" xfId="0" applyFont="1" applyFill="1" applyBorder="1" applyAlignment="1" applyProtection="1">
      <alignment vertical="center"/>
      <protection hidden="1"/>
    </xf>
    <xf numFmtId="0" fontId="10" fillId="4" borderId="25" xfId="0" applyFont="1" applyFill="1" applyBorder="1" applyAlignment="1" applyProtection="1">
      <alignment vertical="center" wrapText="1"/>
      <protection hidden="1"/>
    </xf>
    <xf numFmtId="0" fontId="0" fillId="8" borderId="77" xfId="5" applyFont="1" applyFill="1" applyBorder="1" applyProtection="1">
      <protection hidden="1"/>
    </xf>
    <xf numFmtId="0" fontId="0" fillId="4" borderId="0" xfId="5" applyFont="1" applyFill="1" applyBorder="1" applyProtection="1">
      <protection hidden="1"/>
    </xf>
    <xf numFmtId="0" fontId="0" fillId="8" borderId="0" xfId="5" applyFont="1" applyFill="1" applyBorder="1" applyProtection="1">
      <protection hidden="1"/>
    </xf>
    <xf numFmtId="0" fontId="0" fillId="8" borderId="78" xfId="5" applyFont="1" applyFill="1" applyBorder="1" applyProtection="1">
      <protection hidden="1"/>
    </xf>
    <xf numFmtId="0" fontId="41" fillId="0" borderId="37" xfId="5" applyFont="1" applyBorder="1" applyAlignment="1" applyProtection="1">
      <alignment horizontal="left" vertical="center" wrapText="1"/>
      <protection hidden="1"/>
    </xf>
    <xf numFmtId="0" fontId="0" fillId="17" borderId="0" xfId="5" applyFont="1" applyFill="1" applyAlignment="1" applyProtection="1">
      <alignment horizontal="right" vertical="center"/>
      <protection hidden="1"/>
    </xf>
    <xf numFmtId="0" fontId="0" fillId="4" borderId="0" xfId="5" applyFont="1" applyFill="1" applyAlignment="1" applyProtection="1">
      <alignment horizontal="right" vertical="center"/>
      <protection hidden="1"/>
    </xf>
    <xf numFmtId="171" fontId="56" fillId="17" borderId="0" xfId="5" applyNumberFormat="1" applyFont="1" applyFill="1" applyAlignment="1" applyProtection="1">
      <alignment horizontal="center" vertical="center"/>
      <protection hidden="1"/>
    </xf>
    <xf numFmtId="0" fontId="0" fillId="8" borderId="0" xfId="5" applyFont="1" applyFill="1" applyAlignment="1" applyProtection="1">
      <alignment horizontal="right" vertical="center"/>
      <protection hidden="1"/>
    </xf>
    <xf numFmtId="171" fontId="37" fillId="8" borderId="0" xfId="5" applyNumberFormat="1" applyFont="1" applyFill="1" applyAlignment="1" applyProtection="1">
      <alignment horizontal="center" vertical="center"/>
      <protection hidden="1"/>
    </xf>
    <xf numFmtId="0" fontId="56" fillId="4" borderId="1" xfId="5" applyFont="1" applyFill="1" applyBorder="1" applyAlignment="1" applyProtection="1">
      <alignment horizontal="center" vertical="center"/>
      <protection hidden="1"/>
    </xf>
    <xf numFmtId="0" fontId="53" fillId="4" borderId="0" xfId="5" applyFont="1" applyFill="1" applyProtection="1">
      <protection hidden="1"/>
    </xf>
    <xf numFmtId="0" fontId="46" fillId="4" borderId="0" xfId="5" applyFont="1" applyFill="1" applyBorder="1" applyAlignment="1" applyProtection="1">
      <alignment vertical="center"/>
      <protection hidden="1"/>
    </xf>
    <xf numFmtId="0" fontId="53" fillId="4" borderId="0" xfId="0" applyFont="1" applyFill="1" applyProtection="1">
      <protection hidden="1"/>
    </xf>
    <xf numFmtId="0" fontId="37" fillId="17" borderId="0" xfId="5" applyFont="1" applyFill="1" applyAlignment="1" applyProtection="1">
      <alignment vertical="center"/>
      <protection hidden="1"/>
    </xf>
    <xf numFmtId="0" fontId="42" fillId="17" borderId="0" xfId="5" applyFont="1" applyFill="1" applyAlignment="1" applyProtection="1">
      <alignment vertical="center"/>
      <protection hidden="1"/>
    </xf>
    <xf numFmtId="0" fontId="37" fillId="17" borderId="0" xfId="5" applyFont="1" applyFill="1" applyAlignment="1" applyProtection="1">
      <alignment horizontal="left" vertical="center"/>
      <protection hidden="1"/>
    </xf>
    <xf numFmtId="0" fontId="28" fillId="4" borderId="0" xfId="5" applyFont="1" applyFill="1" applyBorder="1" applyAlignment="1" applyProtection="1">
      <alignment horizontal="left" vertical="center" wrapText="1"/>
      <protection hidden="1"/>
    </xf>
    <xf numFmtId="0" fontId="28" fillId="8" borderId="34" xfId="5" applyFont="1" applyFill="1" applyBorder="1" applyAlignment="1" applyProtection="1">
      <alignment vertical="center" wrapText="1"/>
      <protection hidden="1"/>
    </xf>
    <xf numFmtId="0" fontId="28" fillId="8" borderId="35" xfId="5" applyFont="1" applyFill="1" applyBorder="1" applyAlignment="1" applyProtection="1">
      <alignment vertical="center"/>
      <protection hidden="1"/>
    </xf>
    <xf numFmtId="0" fontId="28" fillId="8" borderId="35" xfId="5" applyFont="1" applyFill="1" applyBorder="1" applyAlignment="1" applyProtection="1">
      <alignment vertical="center" wrapText="1"/>
      <protection hidden="1"/>
    </xf>
    <xf numFmtId="0" fontId="28" fillId="17" borderId="36" xfId="5" applyFont="1" applyFill="1" applyBorder="1" applyAlignment="1" applyProtection="1">
      <alignment horizontal="left" vertical="center" wrapText="1"/>
      <protection hidden="1"/>
    </xf>
    <xf numFmtId="0" fontId="28" fillId="8" borderId="33" xfId="5" applyFont="1" applyFill="1" applyBorder="1" applyAlignment="1" applyProtection="1">
      <alignment horizontal="center" vertical="center"/>
      <protection hidden="1"/>
    </xf>
    <xf numFmtId="0" fontId="28" fillId="17" borderId="37" xfId="5" applyFont="1" applyFill="1" applyBorder="1" applyAlignment="1" applyProtection="1">
      <alignment horizontal="left" vertical="center" wrapText="1"/>
      <protection hidden="1"/>
    </xf>
    <xf numFmtId="0" fontId="28" fillId="8" borderId="33" xfId="5" applyFont="1" applyFill="1" applyBorder="1" applyAlignment="1" applyProtection="1">
      <alignment vertical="center" wrapText="1"/>
      <protection hidden="1"/>
    </xf>
    <xf numFmtId="0" fontId="3" fillId="4" borderId="33" xfId="0" applyFont="1" applyFill="1" applyBorder="1" applyAlignment="1" applyProtection="1">
      <alignment vertical="center"/>
      <protection hidden="1"/>
    </xf>
    <xf numFmtId="0" fontId="29" fillId="17" borderId="37" xfId="5" applyFont="1" applyFill="1" applyBorder="1" applyAlignment="1" applyProtection="1">
      <alignment horizontal="left" vertical="center" wrapText="1"/>
      <protection hidden="1"/>
    </xf>
    <xf numFmtId="0" fontId="28" fillId="4" borderId="33" xfId="5" applyFont="1" applyFill="1" applyBorder="1" applyAlignment="1" applyProtection="1">
      <alignment horizontal="center" vertical="center"/>
      <protection hidden="1"/>
    </xf>
    <xf numFmtId="0" fontId="28" fillId="17" borderId="37" xfId="5" applyFont="1" applyFill="1" applyBorder="1" applyAlignment="1" applyProtection="1">
      <alignment vertical="center" wrapText="1"/>
      <protection hidden="1"/>
    </xf>
    <xf numFmtId="0" fontId="28" fillId="17" borderId="33" xfId="5" applyFont="1" applyFill="1" applyBorder="1" applyAlignment="1" applyProtection="1">
      <alignment horizontal="center" vertical="center"/>
      <protection hidden="1"/>
    </xf>
    <xf numFmtId="0" fontId="28" fillId="4" borderId="37" xfId="5" applyFont="1" applyFill="1" applyBorder="1" applyAlignment="1" applyProtection="1">
      <alignment horizontal="left" vertical="center" wrapText="1"/>
      <protection hidden="1"/>
    </xf>
    <xf numFmtId="0" fontId="28" fillId="17" borderId="33" xfId="5" applyFont="1" applyFill="1" applyBorder="1" applyAlignment="1" applyProtection="1">
      <alignment horizontal="center" vertical="center" wrapText="1"/>
      <protection hidden="1"/>
    </xf>
    <xf numFmtId="0" fontId="28" fillId="17" borderId="35" xfId="5" applyFont="1" applyFill="1" applyBorder="1" applyAlignment="1" applyProtection="1">
      <alignment vertical="center"/>
      <protection hidden="1"/>
    </xf>
    <xf numFmtId="0" fontId="28" fillId="17" borderId="35" xfId="5" applyFont="1" applyFill="1" applyBorder="1" applyAlignment="1" applyProtection="1">
      <alignment vertical="center" wrapText="1"/>
      <protection hidden="1"/>
    </xf>
    <xf numFmtId="0" fontId="28" fillId="17" borderId="35" xfId="5" applyFont="1" applyFill="1" applyBorder="1" applyAlignment="1" applyProtection="1">
      <alignment horizontal="center" vertical="center" wrapText="1"/>
      <protection hidden="1"/>
    </xf>
    <xf numFmtId="0" fontId="28" fillId="8" borderId="33" xfId="5" applyFont="1" applyFill="1" applyBorder="1" applyAlignment="1" applyProtection="1">
      <alignment horizontal="left" vertical="center" wrapText="1"/>
      <protection hidden="1"/>
    </xf>
    <xf numFmtId="0" fontId="3" fillId="17" borderId="37" xfId="5" applyFont="1" applyFill="1" applyBorder="1" applyAlignment="1" applyProtection="1">
      <alignment vertical="center"/>
      <protection hidden="1"/>
    </xf>
    <xf numFmtId="0" fontId="28" fillId="0" borderId="33" xfId="5" applyFont="1" applyBorder="1" applyAlignment="1" applyProtection="1">
      <alignment horizontal="center" vertical="center"/>
      <protection hidden="1"/>
    </xf>
    <xf numFmtId="0" fontId="28" fillId="17" borderId="33" xfId="5" applyFont="1" applyFill="1" applyBorder="1" applyAlignment="1" applyProtection="1">
      <alignment horizontal="left" vertical="center" wrapText="1"/>
      <protection hidden="1"/>
    </xf>
    <xf numFmtId="0" fontId="28" fillId="8" borderId="38" xfId="5" applyFont="1" applyFill="1" applyBorder="1" applyAlignment="1" applyProtection="1">
      <alignment horizontal="left" vertical="center" wrapText="1"/>
      <protection hidden="1"/>
    </xf>
    <xf numFmtId="0" fontId="28" fillId="8" borderId="32" xfId="5" applyFont="1" applyFill="1" applyBorder="1" applyAlignment="1" applyProtection="1">
      <alignment horizontal="left" vertical="center" wrapText="1"/>
      <protection hidden="1"/>
    </xf>
    <xf numFmtId="0" fontId="3" fillId="8" borderId="32" xfId="5" applyFont="1" applyFill="1" applyBorder="1" applyAlignment="1" applyProtection="1">
      <alignment vertical="center"/>
      <protection hidden="1"/>
    </xf>
    <xf numFmtId="0" fontId="3" fillId="17" borderId="39" xfId="5" applyFont="1" applyFill="1" applyBorder="1" applyAlignment="1" applyProtection="1">
      <alignment vertical="center"/>
      <protection hidden="1"/>
    </xf>
    <xf numFmtId="0" fontId="28" fillId="8" borderId="33" xfId="5" applyFont="1" applyFill="1" applyBorder="1" applyAlignment="1" applyProtection="1">
      <alignment horizontal="center" vertical="center" wrapText="1"/>
      <protection hidden="1"/>
    </xf>
    <xf numFmtId="0" fontId="3" fillId="0" borderId="33" xfId="0" applyFont="1" applyBorder="1" applyAlignment="1" applyProtection="1">
      <alignment vertical="center"/>
      <protection hidden="1"/>
    </xf>
    <xf numFmtId="0" fontId="3" fillId="8" borderId="33" xfId="5" applyFont="1" applyFill="1" applyBorder="1" applyAlignment="1" applyProtection="1">
      <alignment vertical="center"/>
      <protection hidden="1"/>
    </xf>
    <xf numFmtId="0" fontId="30" fillId="8" borderId="33" xfId="5" applyFont="1" applyFill="1" applyBorder="1" applyAlignment="1" applyProtection="1">
      <alignment vertical="center" wrapText="1"/>
      <protection hidden="1"/>
    </xf>
    <xf numFmtId="0" fontId="11" fillId="4" borderId="37" xfId="0" applyFont="1" applyFill="1" applyBorder="1" applyAlignment="1" applyProtection="1">
      <alignment horizontal="center" vertical="center" wrapText="1"/>
      <protection hidden="1"/>
    </xf>
    <xf numFmtId="0" fontId="24" fillId="8" borderId="33" xfId="5" applyFont="1" applyFill="1" applyBorder="1" applyAlignment="1" applyProtection="1">
      <alignment horizontal="center" vertical="center"/>
      <protection hidden="1"/>
    </xf>
    <xf numFmtId="0" fontId="24" fillId="4" borderId="37" xfId="5" applyFont="1" applyFill="1" applyBorder="1" applyAlignment="1" applyProtection="1">
      <alignment horizontal="left" vertical="center" wrapText="1"/>
      <protection hidden="1"/>
    </xf>
    <xf numFmtId="0" fontId="3" fillId="8" borderId="38" xfId="5" applyFont="1" applyFill="1" applyBorder="1" applyAlignment="1" applyProtection="1">
      <alignment vertical="center"/>
      <protection hidden="1"/>
    </xf>
    <xf numFmtId="0" fontId="3" fillId="17" borderId="32" xfId="5" applyFont="1" applyFill="1" applyBorder="1" applyAlignment="1" applyProtection="1">
      <alignment vertical="center"/>
      <protection hidden="1"/>
    </xf>
    <xf numFmtId="0" fontId="29" fillId="8" borderId="32" xfId="5" applyFont="1" applyFill="1" applyBorder="1" applyAlignment="1" applyProtection="1">
      <alignment horizontal="left" vertical="center" wrapText="1"/>
      <protection hidden="1"/>
    </xf>
    <xf numFmtId="0" fontId="29" fillId="17" borderId="39" xfId="5" applyFont="1" applyFill="1" applyBorder="1" applyAlignment="1" applyProtection="1">
      <alignment horizontal="left" vertical="center" wrapText="1"/>
      <protection hidden="1"/>
    </xf>
    <xf numFmtId="0" fontId="11" fillId="6" borderId="0" xfId="0" applyFont="1" applyFill="1" applyAlignment="1" applyProtection="1">
      <alignment horizontal="center" vertical="center"/>
      <protection hidden="1"/>
    </xf>
    <xf numFmtId="0" fontId="28" fillId="8" borderId="0" xfId="5" applyFont="1" applyFill="1" applyBorder="1" applyAlignment="1" applyProtection="1">
      <alignment horizontal="left" vertical="center" wrapText="1"/>
      <protection hidden="1"/>
    </xf>
    <xf numFmtId="0" fontId="29" fillId="8" borderId="0" xfId="5" applyFont="1" applyFill="1" applyBorder="1" applyAlignment="1" applyProtection="1">
      <alignment horizontal="left" vertical="center" wrapText="1"/>
      <protection hidden="1"/>
    </xf>
    <xf numFmtId="0" fontId="28" fillId="8" borderId="0" xfId="5" applyFont="1" applyFill="1" applyBorder="1" applyAlignment="1" applyProtection="1">
      <alignment horizontal="center" vertical="center" wrapText="1"/>
      <protection hidden="1"/>
    </xf>
    <xf numFmtId="0" fontId="0" fillId="17" borderId="0" xfId="5" applyFont="1" applyFill="1" applyAlignment="1" applyProtection="1">
      <alignment horizontal="left" vertical="center"/>
      <protection hidden="1"/>
    </xf>
    <xf numFmtId="0" fontId="10" fillId="4" borderId="25" xfId="0" applyFont="1" applyFill="1" applyBorder="1" applyAlignment="1" applyProtection="1">
      <alignment horizontal="left" vertical="center" wrapText="1"/>
      <protection hidden="1"/>
    </xf>
    <xf numFmtId="0" fontId="52" fillId="17" borderId="0" xfId="5" applyFont="1" applyFill="1" applyAlignment="1" applyProtection="1">
      <alignment horizontal="center" vertical="center"/>
      <protection hidden="1"/>
    </xf>
    <xf numFmtId="0" fontId="3" fillId="4" borderId="71" xfId="0" applyFont="1" applyFill="1" applyBorder="1" applyAlignment="1" applyProtection="1">
      <alignment vertical="center" wrapText="1"/>
      <protection hidden="1"/>
    </xf>
    <xf numFmtId="0" fontId="3" fillId="17" borderId="86" xfId="5" applyFont="1" applyFill="1" applyBorder="1" applyAlignment="1" applyProtection="1">
      <alignment vertical="center"/>
      <protection hidden="1"/>
    </xf>
    <xf numFmtId="0" fontId="28" fillId="17" borderId="77" xfId="5" applyFont="1" applyFill="1" applyBorder="1" applyAlignment="1" applyProtection="1">
      <alignment horizontal="center" vertical="center" wrapText="1"/>
      <protection hidden="1"/>
    </xf>
    <xf numFmtId="0" fontId="5" fillId="4" borderId="0" xfId="5" applyFont="1" applyFill="1" applyAlignment="1" applyProtection="1">
      <alignment horizontal="right" vertical="top"/>
      <protection hidden="1"/>
    </xf>
    <xf numFmtId="0" fontId="0" fillId="4" borderId="1" xfId="5" applyFont="1" applyFill="1" applyBorder="1" applyAlignment="1" applyProtection="1">
      <alignment horizontal="left" vertical="top" wrapText="1"/>
      <protection hidden="1"/>
    </xf>
    <xf numFmtId="0" fontId="9" fillId="19" borderId="0" xfId="7" applyFont="1" applyFill="1" applyAlignment="1" applyProtection="1">
      <alignment vertical="center"/>
      <protection hidden="1"/>
    </xf>
    <xf numFmtId="0" fontId="9" fillId="19" borderId="0" xfId="0" applyFont="1" applyFill="1" applyAlignment="1" applyProtection="1">
      <alignment vertical="center"/>
      <protection hidden="1"/>
    </xf>
    <xf numFmtId="0" fontId="9" fillId="19" borderId="0" xfId="0" applyFont="1" applyFill="1" applyAlignment="1" applyProtection="1">
      <alignment vertical="center" wrapText="1"/>
      <protection hidden="1"/>
    </xf>
    <xf numFmtId="0" fontId="9" fillId="19" borderId="0" xfId="0" applyFont="1" applyFill="1" applyAlignment="1" applyProtection="1">
      <alignment horizontal="center" vertical="center"/>
      <protection hidden="1"/>
    </xf>
    <xf numFmtId="0" fontId="9" fillId="19" borderId="0" xfId="0" applyFont="1" applyFill="1" applyAlignment="1" applyProtection="1">
      <alignment horizontal="center" vertical="center" wrapText="1"/>
      <protection hidden="1"/>
    </xf>
    <xf numFmtId="0" fontId="9" fillId="19" borderId="0" xfId="0" applyFont="1" applyFill="1" applyAlignment="1" applyProtection="1">
      <alignment horizontal="left" vertical="center"/>
      <protection hidden="1"/>
    </xf>
    <xf numFmtId="0" fontId="9" fillId="19" borderId="0" xfId="0" applyFont="1" applyFill="1" applyProtection="1">
      <protection hidden="1"/>
    </xf>
    <xf numFmtId="0" fontId="60" fillId="19" borderId="0" xfId="0" applyFont="1" applyFill="1" applyProtection="1">
      <protection hidden="1"/>
    </xf>
    <xf numFmtId="0" fontId="61" fillId="19" borderId="0" xfId="0" applyFont="1" applyFill="1" applyAlignment="1" applyProtection="1">
      <alignment vertical="center"/>
      <protection hidden="1"/>
    </xf>
    <xf numFmtId="0" fontId="61" fillId="19" borderId="0" xfId="0" applyFont="1" applyFill="1" applyProtection="1">
      <protection hidden="1"/>
    </xf>
    <xf numFmtId="0" fontId="60" fillId="19" borderId="0" xfId="0" applyFont="1" applyFill="1" applyAlignment="1" applyProtection="1">
      <alignment wrapText="1"/>
      <protection hidden="1"/>
    </xf>
    <xf numFmtId="0" fontId="38" fillId="19" borderId="0" xfId="0" applyFont="1" applyFill="1" applyAlignment="1" applyProtection="1">
      <alignment vertical="center"/>
      <protection hidden="1"/>
    </xf>
    <xf numFmtId="10" fontId="9" fillId="19" borderId="0" xfId="2" applyNumberFormat="1" applyFont="1" applyFill="1" applyProtection="1">
      <protection hidden="1"/>
    </xf>
    <xf numFmtId="0" fontId="61" fillId="19" borderId="0" xfId="0" applyFont="1" applyFill="1" applyAlignment="1" applyProtection="1">
      <alignment horizontal="center" vertical="center"/>
      <protection hidden="1"/>
    </xf>
    <xf numFmtId="0" fontId="9" fillId="19" borderId="0" xfId="5" applyFont="1" applyFill="1" applyAlignment="1" applyProtection="1">
      <alignment vertical="center"/>
      <protection hidden="1"/>
    </xf>
    <xf numFmtId="0" fontId="46" fillId="19" borderId="0" xfId="5" applyFont="1" applyFill="1" applyBorder="1" applyAlignment="1" applyProtection="1">
      <alignment vertical="center"/>
      <protection hidden="1"/>
    </xf>
    <xf numFmtId="0" fontId="62" fillId="19" borderId="0" xfId="5" applyFont="1" applyFill="1" applyBorder="1" applyAlignment="1" applyProtection="1">
      <alignment vertical="center"/>
      <protection hidden="1"/>
    </xf>
    <xf numFmtId="0" fontId="63" fillId="19" borderId="0" xfId="5" applyFont="1" applyFill="1" applyBorder="1" applyAlignment="1" applyProtection="1">
      <alignment vertical="center"/>
      <protection hidden="1"/>
    </xf>
    <xf numFmtId="0" fontId="64" fillId="19" borderId="0" xfId="5" applyFont="1" applyFill="1" applyProtection="1">
      <protection hidden="1"/>
    </xf>
    <xf numFmtId="0" fontId="64" fillId="19" borderId="0" xfId="0" applyFont="1" applyFill="1" applyProtection="1">
      <protection hidden="1"/>
    </xf>
    <xf numFmtId="0" fontId="65" fillId="19" borderId="0" xfId="5" applyFont="1" applyFill="1" applyAlignment="1" applyProtection="1">
      <alignment vertical="center"/>
      <protection hidden="1"/>
    </xf>
    <xf numFmtId="0" fontId="66" fillId="19" borderId="0" xfId="5" applyFont="1" applyFill="1" applyAlignment="1" applyProtection="1">
      <alignment vertical="center"/>
      <protection hidden="1"/>
    </xf>
    <xf numFmtId="0" fontId="53" fillId="19" borderId="0" xfId="0" applyFont="1" applyFill="1" applyProtection="1">
      <protection hidden="1"/>
    </xf>
    <xf numFmtId="0" fontId="65" fillId="19" borderId="0" xfId="0" applyFont="1" applyFill="1" applyProtection="1">
      <protection hidden="1"/>
    </xf>
    <xf numFmtId="0" fontId="65" fillId="19" borderId="0" xfId="5" applyFont="1" applyFill="1" applyProtection="1">
      <protection hidden="1"/>
    </xf>
    <xf numFmtId="0" fontId="65" fillId="19" borderId="0" xfId="5" applyFont="1" applyFill="1" applyBorder="1" applyProtection="1">
      <protection hidden="1"/>
    </xf>
    <xf numFmtId="0" fontId="65" fillId="19" borderId="87" xfId="0" applyFont="1" applyFill="1" applyBorder="1" applyProtection="1">
      <protection hidden="1"/>
    </xf>
    <xf numFmtId="0" fontId="60" fillId="19" borderId="0" xfId="0" applyFont="1" applyFill="1" applyAlignment="1" applyProtection="1">
      <alignment vertical="center"/>
      <protection hidden="1"/>
    </xf>
    <xf numFmtId="0" fontId="60" fillId="19" borderId="0" xfId="0" applyFont="1" applyFill="1" applyAlignment="1" applyProtection="1">
      <alignment horizontal="right"/>
      <protection hidden="1"/>
    </xf>
    <xf numFmtId="0" fontId="11" fillId="6" borderId="0" xfId="7" applyFont="1" applyFill="1" applyAlignment="1" applyProtection="1">
      <alignment horizontal="center" vertical="center"/>
      <protection hidden="1"/>
    </xf>
    <xf numFmtId="0" fontId="11" fillId="7" borderId="0" xfId="7" applyFont="1" applyFill="1" applyAlignment="1" applyProtection="1">
      <alignment horizontal="center" vertical="center"/>
      <protection hidden="1"/>
    </xf>
    <xf numFmtId="0" fontId="17" fillId="4" borderId="61" xfId="9" applyFont="1" applyFill="1" applyBorder="1" applyAlignment="1" applyProtection="1">
      <alignment horizontal="left" vertical="center"/>
      <protection hidden="1"/>
    </xf>
    <xf numFmtId="0" fontId="17" fillId="4" borderId="62" xfId="9" applyFont="1" applyFill="1" applyBorder="1" applyAlignment="1" applyProtection="1">
      <alignment horizontal="left" vertical="center"/>
      <protection hidden="1"/>
    </xf>
    <xf numFmtId="0" fontId="17" fillId="4" borderId="63" xfId="9" applyFont="1" applyFill="1" applyBorder="1" applyAlignment="1" applyProtection="1">
      <alignment horizontal="left" vertical="center"/>
      <protection hidden="1"/>
    </xf>
    <xf numFmtId="0" fontId="10" fillId="14" borderId="0" xfId="0" applyFont="1" applyFill="1" applyAlignment="1" applyProtection="1">
      <alignment horizontal="center" vertical="center" wrapText="1"/>
      <protection hidden="1"/>
    </xf>
    <xf numFmtId="0" fontId="7" fillId="4" borderId="0" xfId="7" applyFont="1" applyFill="1" applyAlignment="1" applyProtection="1">
      <alignment horizontal="center" vertical="center"/>
      <protection hidden="1"/>
    </xf>
    <xf numFmtId="0" fontId="11" fillId="6" borderId="0" xfId="0" applyFont="1" applyFill="1" applyAlignment="1" applyProtection="1">
      <alignment horizontal="center" vertical="center"/>
      <protection hidden="1"/>
    </xf>
    <xf numFmtId="0" fontId="7" fillId="0" borderId="1" xfId="0" applyFont="1" applyBorder="1" applyAlignment="1" applyProtection="1">
      <alignment horizontal="left" vertical="center" indent="1"/>
      <protection hidden="1"/>
    </xf>
    <xf numFmtId="0" fontId="3" fillId="0" borderId="1" xfId="0" applyFont="1" applyBorder="1" applyAlignment="1" applyProtection="1">
      <alignment horizontal="left" vertical="center" indent="1"/>
      <protection hidden="1"/>
    </xf>
    <xf numFmtId="0" fontId="11" fillId="6" borderId="1" xfId="0" applyFont="1" applyFill="1" applyBorder="1" applyAlignment="1" applyProtection="1">
      <alignment horizontal="center" vertical="center"/>
      <protection hidden="1"/>
    </xf>
    <xf numFmtId="0" fontId="10" fillId="0" borderId="1" xfId="0" applyFont="1" applyBorder="1" applyAlignment="1" applyProtection="1">
      <alignment horizontal="left" vertical="center" indent="1"/>
      <protection hidden="1"/>
    </xf>
    <xf numFmtId="0" fontId="13" fillId="0" borderId="1" xfId="0" applyFont="1" applyBorder="1" applyAlignment="1" applyProtection="1">
      <alignment horizontal="left" vertical="center" indent="1"/>
      <protection hidden="1"/>
    </xf>
    <xf numFmtId="0" fontId="23" fillId="0" borderId="1" xfId="0" applyFont="1" applyBorder="1" applyAlignment="1" applyProtection="1">
      <alignment horizontal="left" vertical="center" indent="1"/>
      <protection hidden="1"/>
    </xf>
    <xf numFmtId="0" fontId="13" fillId="0" borderId="13" xfId="0" applyFont="1" applyBorder="1" applyAlignment="1" applyProtection="1">
      <alignment horizontal="left" vertical="center" wrapText="1"/>
      <protection hidden="1"/>
    </xf>
    <xf numFmtId="0" fontId="10" fillId="4" borderId="11" xfId="0" applyFont="1" applyFill="1" applyBorder="1" applyAlignment="1" applyProtection="1">
      <alignment horizontal="left" vertical="center" wrapText="1"/>
      <protection hidden="1"/>
    </xf>
    <xf numFmtId="0" fontId="10" fillId="4" borderId="0" xfId="0" applyFont="1" applyFill="1" applyAlignment="1" applyProtection="1">
      <alignment horizontal="left" vertical="center" wrapText="1"/>
      <protection hidden="1"/>
    </xf>
    <xf numFmtId="0" fontId="12" fillId="4" borderId="0" xfId="0" applyFont="1" applyFill="1" applyAlignment="1" applyProtection="1">
      <alignment horizontal="left" vertical="center" wrapText="1"/>
      <protection hidden="1"/>
    </xf>
    <xf numFmtId="0" fontId="10" fillId="4" borderId="8" xfId="0" applyFont="1" applyFill="1" applyBorder="1" applyAlignment="1" applyProtection="1">
      <alignment horizontal="center" vertical="center" wrapText="1"/>
      <protection hidden="1"/>
    </xf>
    <xf numFmtId="0" fontId="10" fillId="4" borderId="9" xfId="0" applyFont="1" applyFill="1" applyBorder="1" applyAlignment="1" applyProtection="1">
      <alignment horizontal="center" vertical="center" wrapText="1"/>
      <protection hidden="1"/>
    </xf>
    <xf numFmtId="0" fontId="18" fillId="4" borderId="0" xfId="0" applyFont="1" applyFill="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8"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10" fillId="0" borderId="56" xfId="0" applyFont="1" applyBorder="1" applyAlignment="1" applyProtection="1">
      <alignment horizontal="left" vertical="center" wrapText="1"/>
      <protection hidden="1"/>
    </xf>
    <xf numFmtId="0" fontId="18" fillId="0" borderId="59" xfId="0" applyFont="1" applyBorder="1" applyAlignment="1" applyProtection="1">
      <alignment horizontal="left" vertical="center" wrapText="1"/>
      <protection hidden="1"/>
    </xf>
    <xf numFmtId="170" fontId="12" fillId="0" borderId="58" xfId="0" applyNumberFormat="1" applyFont="1" applyBorder="1" applyAlignment="1" applyProtection="1">
      <alignment horizontal="left" vertical="center" wrapText="1"/>
      <protection hidden="1"/>
    </xf>
    <xf numFmtId="170" fontId="12" fillId="0" borderId="0" xfId="0" applyNumberFormat="1" applyFont="1" applyAlignment="1" applyProtection="1">
      <alignment horizontal="left" vertical="center" wrapText="1"/>
      <protection hidden="1"/>
    </xf>
    <xf numFmtId="0" fontId="3" fillId="0" borderId="58"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12" fillId="0" borderId="0" xfId="0" applyFont="1" applyAlignment="1" applyProtection="1">
      <alignment horizontal="left" vertical="center" wrapText="1"/>
      <protection hidden="1"/>
    </xf>
    <xf numFmtId="0" fontId="17" fillId="3" borderId="0" xfId="9" applyFont="1" applyFill="1" applyBorder="1" applyAlignment="1" applyProtection="1">
      <alignment horizontal="left" vertical="center" wrapText="1"/>
      <protection hidden="1"/>
    </xf>
    <xf numFmtId="0" fontId="10" fillId="0" borderId="61" xfId="0" applyFont="1" applyBorder="1" applyAlignment="1" applyProtection="1">
      <alignment horizontal="left" vertical="center" wrapText="1"/>
      <protection hidden="1"/>
    </xf>
    <xf numFmtId="0" fontId="10" fillId="0" borderId="62" xfId="0" applyFont="1" applyBorder="1" applyAlignment="1" applyProtection="1">
      <alignment horizontal="left" vertical="center" wrapText="1"/>
      <protection hidden="1"/>
    </xf>
    <xf numFmtId="0" fontId="10" fillId="0" borderId="63" xfId="0" applyFont="1" applyBorder="1" applyAlignment="1" applyProtection="1">
      <alignment horizontal="left" vertical="center" wrapText="1"/>
      <protection hidden="1"/>
    </xf>
    <xf numFmtId="0" fontId="10" fillId="3" borderId="0" xfId="0" applyFont="1" applyFill="1" applyAlignment="1" applyProtection="1">
      <alignment horizontal="left" vertical="center" wrapText="1"/>
      <protection hidden="1"/>
    </xf>
    <xf numFmtId="0" fontId="12" fillId="4" borderId="4" xfId="0" applyFont="1" applyFill="1" applyBorder="1" applyAlignment="1" applyProtection="1">
      <alignment horizontal="left" vertical="center" wrapText="1" indent="1"/>
      <protection hidden="1"/>
    </xf>
    <xf numFmtId="0" fontId="12" fillId="4" borderId="5" xfId="0" applyFont="1" applyFill="1" applyBorder="1" applyAlignment="1" applyProtection="1">
      <alignment horizontal="left" vertical="center" wrapText="1" indent="1"/>
      <protection hidden="1"/>
    </xf>
    <xf numFmtId="0" fontId="12" fillId="4" borderId="2" xfId="0" applyFont="1" applyFill="1" applyBorder="1" applyAlignment="1" applyProtection="1">
      <alignment horizontal="left" vertical="center" wrapText="1" indent="1"/>
      <protection hidden="1"/>
    </xf>
    <xf numFmtId="0" fontId="27" fillId="0" borderId="4" xfId="0" applyFont="1" applyBorder="1" applyAlignment="1" applyProtection="1">
      <alignment horizontal="center" wrapText="1"/>
      <protection hidden="1"/>
    </xf>
    <xf numFmtId="0" fontId="27" fillId="0" borderId="5" xfId="0" applyFont="1" applyBorder="1" applyAlignment="1" applyProtection="1">
      <alignment horizontal="center" wrapText="1"/>
      <protection hidden="1"/>
    </xf>
    <xf numFmtId="0" fontId="27" fillId="0" borderId="2" xfId="0" applyFont="1" applyBorder="1" applyAlignment="1" applyProtection="1">
      <alignment horizontal="center" wrapText="1"/>
      <protection hidden="1"/>
    </xf>
    <xf numFmtId="3" fontId="22" fillId="2" borderId="22" xfId="0" applyNumberFormat="1" applyFont="1" applyFill="1" applyBorder="1" applyAlignment="1" applyProtection="1">
      <alignment horizontal="center" vertical="center" wrapText="1"/>
      <protection locked="0"/>
    </xf>
    <xf numFmtId="3" fontId="22" fillId="2" borderId="23" xfId="0" applyNumberFormat="1" applyFont="1" applyFill="1" applyBorder="1" applyAlignment="1" applyProtection="1">
      <alignment horizontal="center" vertical="center" wrapText="1"/>
      <protection locked="0"/>
    </xf>
    <xf numFmtId="3" fontId="22" fillId="2" borderId="15" xfId="0" applyNumberFormat="1" applyFont="1" applyFill="1" applyBorder="1" applyAlignment="1" applyProtection="1">
      <alignment horizontal="center" vertical="center" wrapText="1"/>
      <protection locked="0"/>
    </xf>
    <xf numFmtId="0" fontId="22" fillId="2" borderId="22" xfId="0" applyFont="1" applyFill="1" applyBorder="1" applyAlignment="1" applyProtection="1">
      <alignment horizontal="left" vertical="center" wrapText="1" indent="1"/>
      <protection locked="0"/>
    </xf>
    <xf numFmtId="0" fontId="22" fillId="2" borderId="23" xfId="0" applyFont="1" applyFill="1" applyBorder="1" applyAlignment="1" applyProtection="1">
      <alignment horizontal="left" vertical="center" wrapText="1" indent="1"/>
      <protection locked="0"/>
    </xf>
    <xf numFmtId="0" fontId="22" fillId="2" borderId="15" xfId="0" applyFont="1" applyFill="1" applyBorder="1" applyAlignment="1" applyProtection="1">
      <alignment horizontal="left" vertical="center" wrapText="1" indent="1"/>
      <protection locked="0"/>
    </xf>
    <xf numFmtId="0" fontId="3" fillId="4" borderId="3" xfId="0" applyFont="1" applyFill="1" applyBorder="1" applyAlignment="1" applyProtection="1">
      <alignment horizontal="center" vertical="center"/>
      <protection hidden="1"/>
    </xf>
    <xf numFmtId="0" fontId="10" fillId="4" borderId="0" xfId="0" applyFont="1" applyFill="1" applyAlignment="1" applyProtection="1">
      <alignment horizontal="center" vertical="center" wrapText="1"/>
      <protection hidden="1"/>
    </xf>
    <xf numFmtId="168" fontId="22" fillId="2" borderId="22" xfId="0" applyNumberFormat="1" applyFont="1" applyFill="1" applyBorder="1" applyAlignment="1" applyProtection="1">
      <alignment horizontal="center" vertical="center" wrapText="1"/>
      <protection locked="0"/>
    </xf>
    <xf numFmtId="168" fontId="22" fillId="2" borderId="23" xfId="0" applyNumberFormat="1" applyFont="1" applyFill="1" applyBorder="1" applyAlignment="1" applyProtection="1">
      <alignment horizontal="center" vertical="center" wrapText="1"/>
      <protection locked="0"/>
    </xf>
    <xf numFmtId="168" fontId="22" fillId="2" borderId="15" xfId="0" applyNumberFormat="1" applyFont="1" applyFill="1" applyBorder="1" applyAlignment="1" applyProtection="1">
      <alignment horizontal="center" vertical="center" wrapText="1"/>
      <protection locked="0"/>
    </xf>
    <xf numFmtId="168" fontId="22" fillId="10" borderId="22" xfId="0" applyNumberFormat="1" applyFont="1" applyFill="1" applyBorder="1" applyAlignment="1" applyProtection="1">
      <alignment horizontal="center" vertical="center" wrapText="1"/>
      <protection hidden="1"/>
    </xf>
    <xf numFmtId="168" fontId="22" fillId="10" borderId="23" xfId="0" applyNumberFormat="1" applyFont="1" applyFill="1" applyBorder="1" applyAlignment="1" applyProtection="1">
      <alignment horizontal="center" vertical="center" wrapText="1"/>
      <protection hidden="1"/>
    </xf>
    <xf numFmtId="168" fontId="22" fillId="10" borderId="15" xfId="0" applyNumberFormat="1" applyFont="1" applyFill="1" applyBorder="1" applyAlignment="1" applyProtection="1">
      <alignment horizontal="center" vertical="center" wrapText="1"/>
      <protection hidden="1"/>
    </xf>
    <xf numFmtId="0" fontId="22" fillId="11" borderId="22" xfId="0" applyFont="1" applyFill="1" applyBorder="1" applyAlignment="1" applyProtection="1">
      <alignment horizontal="center" vertical="center" wrapText="1"/>
      <protection locked="0"/>
    </xf>
    <xf numFmtId="0" fontId="22" fillId="11" borderId="23" xfId="0" applyFont="1" applyFill="1" applyBorder="1" applyAlignment="1" applyProtection="1">
      <alignment horizontal="center" vertical="center" wrapText="1"/>
      <protection locked="0"/>
    </xf>
    <xf numFmtId="0" fontId="22" fillId="11" borderId="15"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left" vertical="center" wrapText="1"/>
      <protection hidden="1"/>
    </xf>
    <xf numFmtId="0" fontId="11" fillId="6" borderId="0" xfId="0" applyFont="1" applyFill="1" applyAlignment="1" applyProtection="1">
      <alignment horizontal="center" vertical="center" wrapText="1"/>
      <protection hidden="1"/>
    </xf>
    <xf numFmtId="0" fontId="3" fillId="4" borderId="0" xfId="0" applyFont="1" applyFill="1" applyAlignment="1" applyProtection="1">
      <alignment horizontal="left" vertical="center" wrapText="1"/>
      <protection hidden="1"/>
    </xf>
    <xf numFmtId="0" fontId="18" fillId="0" borderId="56" xfId="0" applyFont="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3" fillId="4" borderId="0" xfId="0" applyFont="1" applyFill="1" applyAlignment="1" applyProtection="1">
      <alignment horizontal="left" vertical="center" wrapText="1"/>
      <protection hidden="1"/>
    </xf>
    <xf numFmtId="10" fontId="3" fillId="10" borderId="44" xfId="2" applyNumberFormat="1" applyFont="1" applyFill="1" applyBorder="1" applyAlignment="1" applyProtection="1">
      <alignment horizontal="center" vertical="center"/>
      <protection hidden="1"/>
    </xf>
    <xf numFmtId="10" fontId="3" fillId="10" borderId="45" xfId="2" applyNumberFormat="1" applyFont="1" applyFill="1" applyBorder="1" applyAlignment="1" applyProtection="1">
      <alignment horizontal="center" vertical="center"/>
      <protection hidden="1"/>
    </xf>
    <xf numFmtId="10" fontId="3" fillId="10" borderId="46" xfId="2" applyNumberFormat="1" applyFont="1" applyFill="1" applyBorder="1" applyAlignment="1" applyProtection="1">
      <alignment horizontal="center" vertical="center"/>
      <protection hidden="1"/>
    </xf>
    <xf numFmtId="0" fontId="10" fillId="4" borderId="34" xfId="0" applyFont="1" applyFill="1" applyBorder="1" applyAlignment="1" applyProtection="1">
      <alignment horizontal="center" vertical="center" wrapText="1"/>
      <protection hidden="1"/>
    </xf>
    <xf numFmtId="0" fontId="10" fillId="4" borderId="33" xfId="0" applyFont="1" applyFill="1" applyBorder="1" applyAlignment="1" applyProtection="1">
      <alignment horizontal="center" vertical="center" wrapText="1"/>
      <protection hidden="1"/>
    </xf>
    <xf numFmtId="0" fontId="10" fillId="4" borderId="35" xfId="0" applyFont="1" applyFill="1" applyBorder="1" applyAlignment="1" applyProtection="1">
      <alignment horizontal="left" vertical="center" wrapText="1"/>
      <protection hidden="1"/>
    </xf>
    <xf numFmtId="0" fontId="7" fillId="4" borderId="34" xfId="0" applyFont="1" applyFill="1" applyBorder="1" applyAlignment="1" applyProtection="1">
      <alignment horizontal="center" vertical="center"/>
      <protection hidden="1"/>
    </xf>
    <xf numFmtId="0" fontId="7" fillId="4" borderId="33" xfId="0" applyFont="1" applyFill="1" applyBorder="1" applyAlignment="1" applyProtection="1">
      <alignment horizontal="center" vertical="center"/>
      <protection hidden="1"/>
    </xf>
    <xf numFmtId="9" fontId="3" fillId="10" borderId="44" xfId="2" applyFont="1" applyFill="1" applyBorder="1" applyAlignment="1" applyProtection="1">
      <alignment horizontal="center" vertical="center"/>
      <protection hidden="1"/>
    </xf>
    <xf numFmtId="9" fontId="3" fillId="10" borderId="45" xfId="2" applyFont="1" applyFill="1" applyBorder="1" applyAlignment="1" applyProtection="1">
      <alignment horizontal="center" vertical="center"/>
      <protection hidden="1"/>
    </xf>
    <xf numFmtId="9" fontId="3" fillId="10" borderId="46" xfId="2" applyFont="1" applyFill="1" applyBorder="1" applyAlignment="1" applyProtection="1">
      <alignment horizontal="center" vertical="center"/>
      <protection hidden="1"/>
    </xf>
    <xf numFmtId="0" fontId="28" fillId="0" borderId="0" xfId="5" applyFont="1" applyBorder="1" applyAlignment="1" applyProtection="1">
      <alignment horizontal="left" vertical="center" wrapText="1"/>
      <protection hidden="1"/>
    </xf>
    <xf numFmtId="0" fontId="24" fillId="0" borderId="0" xfId="5" applyFont="1" applyBorder="1" applyAlignment="1" applyProtection="1">
      <alignment horizontal="left" vertical="center" wrapText="1"/>
      <protection hidden="1"/>
    </xf>
    <xf numFmtId="170" fontId="13" fillId="16" borderId="65" xfId="6" applyNumberFormat="1" applyFont="1" applyFill="1" applyBorder="1" applyAlignment="1" applyProtection="1">
      <alignment horizontal="center" vertical="center"/>
      <protection locked="0"/>
    </xf>
    <xf numFmtId="170" fontId="13" fillId="16" borderId="66" xfId="6" applyNumberFormat="1" applyFont="1" applyFill="1" applyBorder="1" applyAlignment="1" applyProtection="1">
      <alignment horizontal="center" vertical="center"/>
      <protection locked="0"/>
    </xf>
    <xf numFmtId="170" fontId="13" fillId="16" borderId="67" xfId="6" applyNumberFormat="1" applyFont="1" applyFill="1" applyBorder="1" applyAlignment="1" applyProtection="1">
      <alignment horizontal="center" vertical="center"/>
      <protection locked="0"/>
    </xf>
    <xf numFmtId="0" fontId="28" fillId="8" borderId="0" xfId="5" applyFont="1" applyFill="1" applyBorder="1" applyAlignment="1" applyProtection="1">
      <alignment horizontal="center" vertical="center" wrapText="1"/>
      <protection hidden="1"/>
    </xf>
    <xf numFmtId="0" fontId="28" fillId="17" borderId="0" xfId="5" applyFont="1" applyFill="1" applyBorder="1" applyAlignment="1" applyProtection="1">
      <alignment horizontal="left" vertical="center" wrapText="1"/>
      <protection hidden="1"/>
    </xf>
    <xf numFmtId="3" fontId="3" fillId="2" borderId="48" xfId="1" applyNumberFormat="1" applyFont="1" applyFill="1" applyBorder="1" applyAlignment="1" applyProtection="1">
      <alignment horizontal="center" vertical="center"/>
      <protection locked="0"/>
    </xf>
    <xf numFmtId="3" fontId="3" fillId="2" borderId="20" xfId="1" applyNumberFormat="1" applyFont="1" applyFill="1" applyBorder="1" applyAlignment="1" applyProtection="1">
      <alignment horizontal="center" vertical="center"/>
      <protection locked="0"/>
    </xf>
    <xf numFmtId="3" fontId="3" fillId="2" borderId="85" xfId="1" applyNumberFormat="1" applyFont="1" applyFill="1" applyBorder="1" applyAlignment="1" applyProtection="1">
      <alignment horizontal="center" vertical="center"/>
      <protection locked="0"/>
    </xf>
    <xf numFmtId="0" fontId="28" fillId="8" borderId="0" xfId="5" applyFont="1" applyFill="1" applyBorder="1" applyAlignment="1" applyProtection="1">
      <alignment horizontal="left" vertical="center" wrapText="1"/>
      <protection hidden="1"/>
    </xf>
    <xf numFmtId="0" fontId="28" fillId="4" borderId="0" xfId="5" applyFont="1" applyFill="1" applyBorder="1" applyAlignment="1" applyProtection="1">
      <alignment horizontal="left" vertical="center" wrapText="1"/>
      <protection hidden="1"/>
    </xf>
    <xf numFmtId="0" fontId="28" fillId="17" borderId="0" xfId="5" applyFont="1" applyFill="1" applyBorder="1" applyAlignment="1" applyProtection="1">
      <alignment horizontal="left" vertical="center"/>
      <protection hidden="1"/>
    </xf>
    <xf numFmtId="0" fontId="37" fillId="17" borderId="0" xfId="5" applyFont="1" applyFill="1" applyBorder="1" applyAlignment="1" applyProtection="1">
      <alignment horizontal="left" vertical="center" wrapText="1"/>
      <protection hidden="1"/>
    </xf>
    <xf numFmtId="0" fontId="44" fillId="6" borderId="0" xfId="0" applyFont="1" applyFill="1" applyAlignment="1" applyProtection="1">
      <alignment horizontal="center" vertical="center"/>
      <protection hidden="1"/>
    </xf>
    <xf numFmtId="0" fontId="37" fillId="8" borderId="0" xfId="5" applyFont="1" applyFill="1" applyBorder="1" applyAlignment="1" applyProtection="1">
      <alignment horizontal="left" vertical="center" wrapText="1"/>
      <protection hidden="1"/>
    </xf>
    <xf numFmtId="0" fontId="41" fillId="15" borderId="65" xfId="5" applyFont="1" applyFill="1" applyBorder="1" applyAlignment="1" applyProtection="1">
      <alignment horizontal="left" vertical="center" indent="1"/>
      <protection locked="0"/>
    </xf>
    <xf numFmtId="0" fontId="41" fillId="15" borderId="67" xfId="5" applyFont="1" applyFill="1" applyBorder="1" applyAlignment="1" applyProtection="1">
      <alignment horizontal="left" vertical="center" indent="1"/>
      <protection locked="0"/>
    </xf>
    <xf numFmtId="0" fontId="43" fillId="8" borderId="0" xfId="9" applyFont="1" applyFill="1" applyBorder="1" applyAlignment="1" applyProtection="1">
      <alignment horizontal="left" vertical="center"/>
      <protection hidden="1"/>
    </xf>
    <xf numFmtId="0" fontId="43" fillId="8" borderId="6" xfId="9" applyFont="1" applyFill="1" applyBorder="1" applyAlignment="1" applyProtection="1">
      <alignment horizontal="left" vertical="center"/>
      <protection hidden="1"/>
    </xf>
    <xf numFmtId="0" fontId="8" fillId="8" borderId="0" xfId="9" applyFill="1" applyBorder="1" applyAlignment="1" applyProtection="1">
      <alignment horizontal="left" vertical="center"/>
      <protection hidden="1"/>
    </xf>
    <xf numFmtId="0" fontId="8" fillId="8" borderId="6" xfId="9" applyFill="1" applyBorder="1" applyAlignment="1" applyProtection="1">
      <alignment horizontal="left" vertical="center"/>
      <protection hidden="1"/>
    </xf>
    <xf numFmtId="0" fontId="37" fillId="0" borderId="0" xfId="5" applyFont="1" applyBorder="1" applyAlignment="1" applyProtection="1">
      <alignment horizontal="left" vertical="center"/>
      <protection hidden="1"/>
    </xf>
    <xf numFmtId="0" fontId="8" fillId="0" borderId="0" xfId="9" applyFill="1" applyBorder="1" applyAlignment="1" applyProtection="1">
      <alignment horizontal="left" vertical="center" wrapText="1"/>
      <protection hidden="1"/>
    </xf>
    <xf numFmtId="0" fontId="8" fillId="0" borderId="0" xfId="9" applyFill="1" applyBorder="1" applyAlignment="1" applyProtection="1">
      <alignment horizontal="left" vertical="center"/>
      <protection hidden="1"/>
    </xf>
    <xf numFmtId="0" fontId="37" fillId="8" borderId="0" xfId="5" applyFont="1" applyFill="1" applyBorder="1" applyAlignment="1" applyProtection="1">
      <alignment horizontal="left" vertical="center"/>
      <protection hidden="1"/>
    </xf>
    <xf numFmtId="0" fontId="45" fillId="8" borderId="0" xfId="5" applyFont="1" applyFill="1" applyAlignment="1" applyProtection="1">
      <alignment horizontal="left" vertical="center"/>
      <protection hidden="1"/>
    </xf>
    <xf numFmtId="0" fontId="37" fillId="17" borderId="59" xfId="5" applyFont="1" applyFill="1" applyBorder="1" applyAlignment="1" applyProtection="1">
      <alignment horizontal="left" vertical="center" wrapText="1"/>
      <protection hidden="1"/>
    </xf>
    <xf numFmtId="0" fontId="37" fillId="0" borderId="0" xfId="5" applyFont="1" applyBorder="1" applyAlignment="1" applyProtection="1">
      <alignment horizontal="left" vertical="center" wrapText="1"/>
      <protection hidden="1"/>
    </xf>
    <xf numFmtId="0" fontId="37" fillId="0" borderId="71" xfId="5" applyFont="1" applyBorder="1" applyAlignment="1" applyProtection="1">
      <alignment horizontal="left" vertical="center" wrapText="1"/>
      <protection hidden="1"/>
    </xf>
    <xf numFmtId="0" fontId="37" fillId="0" borderId="35" xfId="5" applyFont="1" applyBorder="1" applyAlignment="1" applyProtection="1">
      <alignment horizontal="left" vertical="center" wrapText="1"/>
      <protection hidden="1"/>
    </xf>
    <xf numFmtId="0" fontId="37" fillId="0" borderId="72" xfId="5" applyFont="1" applyBorder="1" applyAlignment="1" applyProtection="1">
      <alignment horizontal="left" vertical="center" wrapText="1"/>
      <protection hidden="1"/>
    </xf>
    <xf numFmtId="0" fontId="37" fillId="0" borderId="82" xfId="5" applyFont="1" applyBorder="1" applyAlignment="1" applyProtection="1">
      <alignment horizontal="left" vertical="center" wrapText="1"/>
      <protection hidden="1"/>
    </xf>
    <xf numFmtId="0" fontId="37" fillId="0" borderId="83" xfId="5" applyFont="1" applyBorder="1" applyAlignment="1" applyProtection="1">
      <alignment horizontal="left" vertical="center" wrapText="1"/>
      <protection hidden="1"/>
    </xf>
    <xf numFmtId="0" fontId="49" fillId="0" borderId="59" xfId="5" applyFont="1" applyBorder="1" applyAlignment="1" applyProtection="1">
      <alignment horizontal="left" vertical="center" wrapText="1"/>
      <protection hidden="1"/>
    </xf>
    <xf numFmtId="0" fontId="49" fillId="0" borderId="74" xfId="5" applyFont="1" applyBorder="1" applyAlignment="1" applyProtection="1">
      <alignment horizontal="left" vertical="center" wrapText="1"/>
      <protection hidden="1"/>
    </xf>
    <xf numFmtId="0" fontId="37" fillId="4" borderId="82" xfId="5" applyFont="1" applyFill="1" applyBorder="1" applyAlignment="1" applyProtection="1">
      <alignment horizontal="left" vertical="center" wrapText="1"/>
      <protection hidden="1"/>
    </xf>
    <xf numFmtId="0" fontId="37" fillId="4" borderId="83" xfId="5" applyFont="1" applyFill="1" applyBorder="1" applyAlignment="1" applyProtection="1">
      <alignment horizontal="left" vertical="center" wrapText="1"/>
      <protection hidden="1"/>
    </xf>
    <xf numFmtId="0" fontId="49" fillId="4" borderId="59" xfId="5" applyFont="1" applyFill="1" applyBorder="1" applyAlignment="1" applyProtection="1">
      <alignment horizontal="left" vertical="center" wrapText="1"/>
      <protection hidden="1"/>
    </xf>
    <xf numFmtId="0" fontId="49" fillId="4" borderId="74" xfId="5" applyFont="1" applyFill="1" applyBorder="1" applyAlignment="1" applyProtection="1">
      <alignment horizontal="left" vertical="center" wrapText="1"/>
      <protection hidden="1"/>
    </xf>
    <xf numFmtId="0" fontId="37" fillId="4" borderId="0" xfId="5" applyFont="1" applyFill="1" applyBorder="1" applyAlignment="1" applyProtection="1">
      <alignment horizontal="left" vertical="center" wrapText="1"/>
      <protection hidden="1"/>
    </xf>
    <xf numFmtId="0" fontId="37" fillId="4" borderId="71" xfId="5" applyFont="1" applyFill="1" applyBorder="1" applyAlignment="1" applyProtection="1">
      <alignment horizontal="left" vertical="center" wrapText="1"/>
      <protection hidden="1"/>
    </xf>
    <xf numFmtId="0" fontId="37" fillId="0" borderId="59" xfId="5" applyFont="1" applyBorder="1" applyAlignment="1" applyProtection="1">
      <alignment horizontal="left" vertical="center" wrapText="1"/>
      <protection hidden="1"/>
    </xf>
    <xf numFmtId="0" fontId="37" fillId="0" borderId="74" xfId="5" applyFont="1" applyBorder="1" applyAlignment="1" applyProtection="1">
      <alignment horizontal="left" vertical="center" wrapText="1"/>
      <protection hidden="1"/>
    </xf>
    <xf numFmtId="0" fontId="54" fillId="18" borderId="0" xfId="5" applyFont="1" applyFill="1" applyAlignment="1" applyProtection="1">
      <alignment horizontal="center" vertical="center" wrapText="1"/>
      <protection hidden="1"/>
    </xf>
    <xf numFmtId="0" fontId="0" fillId="17" borderId="0" xfId="5" applyFont="1" applyFill="1" applyAlignment="1" applyProtection="1">
      <alignment horizontal="left" vertical="center"/>
      <protection hidden="1"/>
    </xf>
    <xf numFmtId="0" fontId="55" fillId="17" borderId="0" xfId="5" applyFont="1" applyFill="1" applyAlignment="1" applyProtection="1">
      <alignment horizontal="left" vertical="center"/>
      <protection hidden="1"/>
    </xf>
    <xf numFmtId="0" fontId="65" fillId="19" borderId="87" xfId="0" applyFont="1" applyFill="1" applyBorder="1" applyAlignment="1" applyProtection="1">
      <alignment horizontal="center"/>
      <protection hidden="1"/>
    </xf>
    <xf numFmtId="0" fontId="0" fillId="4" borderId="4" xfId="5" applyFont="1" applyFill="1" applyBorder="1" applyAlignment="1" applyProtection="1">
      <alignment horizontal="left" vertical="top" wrapText="1"/>
      <protection hidden="1"/>
    </xf>
    <xf numFmtId="0" fontId="5" fillId="4" borderId="2" xfId="5" applyFont="1" applyFill="1" applyBorder="1" applyAlignment="1" applyProtection="1">
      <alignment horizontal="left" vertical="top" wrapText="1"/>
      <protection hidden="1"/>
    </xf>
    <xf numFmtId="0" fontId="7" fillId="4" borderId="0" xfId="0" applyFont="1" applyFill="1" applyAlignment="1" applyProtection="1">
      <alignment horizontal="left" vertical="center" wrapText="1"/>
      <protection hidden="1"/>
    </xf>
    <xf numFmtId="0" fontId="10" fillId="4" borderId="12" xfId="0" applyFont="1" applyFill="1" applyBorder="1" applyAlignment="1" applyProtection="1">
      <alignment horizontal="left" vertical="center" wrapText="1"/>
      <protection hidden="1"/>
    </xf>
    <xf numFmtId="0" fontId="10" fillId="4" borderId="6" xfId="0" applyFont="1" applyFill="1" applyBorder="1" applyAlignment="1" applyProtection="1">
      <alignment horizontal="left" vertical="center" wrapText="1"/>
      <protection hidden="1"/>
    </xf>
    <xf numFmtId="0" fontId="16" fillId="4" borderId="0" xfId="0" applyFont="1" applyFill="1" applyAlignment="1" applyProtection="1">
      <alignment horizontal="center" vertical="center"/>
      <protection hidden="1"/>
    </xf>
    <xf numFmtId="0" fontId="7" fillId="4" borderId="0" xfId="0" applyFont="1" applyFill="1" applyAlignment="1" applyProtection="1">
      <alignment horizontal="left" vertical="center"/>
      <protection hidden="1"/>
    </xf>
    <xf numFmtId="0" fontId="15" fillId="0" borderId="9"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0" fillId="4" borderId="9" xfId="0" applyFont="1" applyFill="1" applyBorder="1" applyAlignment="1" applyProtection="1">
      <alignment horizontal="left" vertical="center" wrapText="1"/>
      <protection hidden="1"/>
    </xf>
    <xf numFmtId="0" fontId="7" fillId="4" borderId="73"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protection hidden="1"/>
    </xf>
    <xf numFmtId="0" fontId="7" fillId="4" borderId="8" xfId="0" applyFont="1" applyFill="1" applyBorder="1" applyAlignment="1" applyProtection="1">
      <alignment horizontal="center" vertical="center"/>
      <protection hidden="1"/>
    </xf>
  </cellXfs>
  <cellStyles count="10">
    <cellStyle name="Comma" xfId="1" builtinId="3"/>
    <cellStyle name="Comma 2" xfId="6" xr:uid="{00000000-0005-0000-0000-000001000000}"/>
    <cellStyle name="Comma 3" xfId="8" xr:uid="{00000000-0005-0000-0000-000002000000}"/>
    <cellStyle name="Currency" xfId="3" builtinId="4"/>
    <cellStyle name="Hyperlink" xfId="9" builtinId="8"/>
    <cellStyle name="Normal" xfId="0" builtinId="0"/>
    <cellStyle name="Normal 2" xfId="5" xr:uid="{00000000-0005-0000-0000-000006000000}"/>
    <cellStyle name="Normal 3" xfId="7" xr:uid="{00000000-0005-0000-0000-000007000000}"/>
    <cellStyle name="Normal 7" xfId="4" xr:uid="{00000000-0005-0000-0000-000008000000}"/>
    <cellStyle name="Percent" xfId="2" builtinId="5"/>
  </cellStyles>
  <dxfs count="230">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4B4B"/>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ill>
        <patternFill>
          <bgColor rgb="FFFF0000"/>
        </patternFill>
      </fill>
    </dxf>
    <dxf>
      <fill>
        <patternFill>
          <bgColor rgb="FF00B05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color auto="1"/>
      </font>
    </dxf>
    <dxf>
      <font>
        <b/>
        <i val="0"/>
        <color auto="1"/>
      </font>
      <fill>
        <patternFill>
          <bgColor rgb="FFFF0000"/>
        </patternFill>
      </fill>
    </dxf>
    <dxf>
      <font>
        <b/>
        <i val="0"/>
        <color theme="0"/>
      </font>
      <fill>
        <patternFill>
          <bgColor rgb="FF009900"/>
        </patternFill>
      </fill>
    </dxf>
  </dxfs>
  <tableStyles count="0" defaultTableStyle="TableStyleMedium9" defaultPivotStyle="PivotStyleLight16"/>
  <colors>
    <mruColors>
      <color rgb="FFB2B2B2"/>
      <color rgb="FFFF4B4B"/>
      <color rgb="FFCC0099"/>
      <color rgb="FF808080"/>
      <color rgb="FF777777"/>
      <color rgb="FF969696"/>
      <color rgb="FF009900"/>
      <color rgb="FFD60093"/>
      <color rgb="FFFF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130752</xdr:colOff>
      <xdr:row>0</xdr:row>
      <xdr:rowOff>31750</xdr:rowOff>
    </xdr:from>
    <xdr:to>
      <xdr:col>15</xdr:col>
      <xdr:colOff>156152</xdr:colOff>
      <xdr:row>4</xdr:row>
      <xdr:rowOff>196850</xdr:rowOff>
    </xdr:to>
    <xdr:pic>
      <xdr:nvPicPr>
        <xdr:cNvPr id="2" name="Picture 1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2152" y="31750"/>
          <a:ext cx="1997075" cy="965200"/>
        </a:xfrm>
        <a:prstGeom prst="rect">
          <a:avLst/>
        </a:prstGeom>
        <a:noFill/>
      </xdr:spPr>
    </xdr:pic>
    <xdr:clientData/>
  </xdr:twoCellAnchor>
  <xdr:twoCellAnchor editAs="oneCell">
    <xdr:from>
      <xdr:col>11</xdr:col>
      <xdr:colOff>309130</xdr:colOff>
      <xdr:row>53</xdr:row>
      <xdr:rowOff>199542</xdr:rowOff>
    </xdr:from>
    <xdr:to>
      <xdr:col>12</xdr:col>
      <xdr:colOff>464705</xdr:colOff>
      <xdr:row>55</xdr:row>
      <xdr:rowOff>11160</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a:srcRect l="37830" t="64621" r="55254" b="31653"/>
        <a:stretch/>
      </xdr:blipFill>
      <xdr:spPr bwMode="auto">
        <a:xfrm>
          <a:off x="7062355" y="11600967"/>
          <a:ext cx="812800" cy="21166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128155</xdr:colOff>
      <xdr:row>55</xdr:row>
      <xdr:rowOff>2981</xdr:rowOff>
    </xdr:from>
    <xdr:to>
      <xdr:col>8</xdr:col>
      <xdr:colOff>201180</xdr:colOff>
      <xdr:row>56</xdr:row>
      <xdr:rowOff>10391</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a:srcRect l="10310" t="25994" r="82027" b="68365"/>
        <a:stretch/>
      </xdr:blipFill>
      <xdr:spPr bwMode="auto">
        <a:xfrm>
          <a:off x="4258541" y="11355049"/>
          <a:ext cx="731116" cy="20656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4972050</xdr:colOff>
      <xdr:row>0</xdr:row>
      <xdr:rowOff>28575</xdr:rowOff>
    </xdr:from>
    <xdr:to>
      <xdr:col>5</xdr:col>
      <xdr:colOff>149225</xdr:colOff>
      <xdr:row>5</xdr:row>
      <xdr:rowOff>0</xdr:rowOff>
    </xdr:to>
    <xdr:pic>
      <xdr:nvPicPr>
        <xdr:cNvPr id="2" name="Picture 1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34025" y="28575"/>
          <a:ext cx="1997075" cy="9715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5172075</xdr:colOff>
      <xdr:row>0</xdr:row>
      <xdr:rowOff>19050</xdr:rowOff>
    </xdr:from>
    <xdr:to>
      <xdr:col>5</xdr:col>
      <xdr:colOff>158750</xdr:colOff>
      <xdr:row>4</xdr:row>
      <xdr:rowOff>180975</xdr:rowOff>
    </xdr:to>
    <xdr:pic>
      <xdr:nvPicPr>
        <xdr:cNvPr id="2" name="Picture 15">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34050" y="19050"/>
          <a:ext cx="1997075" cy="9620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866775</xdr:colOff>
      <xdr:row>0</xdr:row>
      <xdr:rowOff>0</xdr:rowOff>
    </xdr:from>
    <xdr:to>
      <xdr:col>13</xdr:col>
      <xdr:colOff>101600</xdr:colOff>
      <xdr:row>4</xdr:row>
      <xdr:rowOff>190500</xdr:rowOff>
    </xdr:to>
    <xdr:pic>
      <xdr:nvPicPr>
        <xdr:cNvPr id="2" name="Picture 15">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58375" y="0"/>
          <a:ext cx="1997075" cy="9906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285750</xdr:colOff>
      <xdr:row>0</xdr:row>
      <xdr:rowOff>19050</xdr:rowOff>
    </xdr:from>
    <xdr:to>
      <xdr:col>8</xdr:col>
      <xdr:colOff>145497</xdr:colOff>
      <xdr:row>4</xdr:row>
      <xdr:rowOff>180975</xdr:rowOff>
    </xdr:to>
    <xdr:pic>
      <xdr:nvPicPr>
        <xdr:cNvPr id="2" name="Picture 15">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96675" y="19050"/>
          <a:ext cx="1983822" cy="9620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3343275</xdr:colOff>
      <xdr:row>0</xdr:row>
      <xdr:rowOff>19050</xdr:rowOff>
    </xdr:from>
    <xdr:to>
      <xdr:col>2</xdr:col>
      <xdr:colOff>168275</xdr:colOff>
      <xdr:row>4</xdr:row>
      <xdr:rowOff>180975</xdr:rowOff>
    </xdr:to>
    <xdr:pic>
      <xdr:nvPicPr>
        <xdr:cNvPr id="2" name="Picture 15">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24250" y="19050"/>
          <a:ext cx="1997075" cy="962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2009775</xdr:colOff>
      <xdr:row>0</xdr:row>
      <xdr:rowOff>47625</xdr:rowOff>
    </xdr:from>
    <xdr:to>
      <xdr:col>5</xdr:col>
      <xdr:colOff>139700</xdr:colOff>
      <xdr:row>4</xdr:row>
      <xdr:rowOff>171450</xdr:rowOff>
    </xdr:to>
    <xdr:pic>
      <xdr:nvPicPr>
        <xdr:cNvPr id="3" name="Picture 1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15100" y="47625"/>
          <a:ext cx="1997075" cy="9620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243417</xdr:colOff>
      <xdr:row>0</xdr:row>
      <xdr:rowOff>0</xdr:rowOff>
    </xdr:from>
    <xdr:to>
      <xdr:col>6</xdr:col>
      <xdr:colOff>83609</xdr:colOff>
      <xdr:row>4</xdr:row>
      <xdr:rowOff>190500</xdr:rowOff>
    </xdr:to>
    <xdr:pic>
      <xdr:nvPicPr>
        <xdr:cNvPr id="4" name="Picture 1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49167" y="0"/>
          <a:ext cx="1992842" cy="9906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1426633</xdr:colOff>
      <xdr:row>0</xdr:row>
      <xdr:rowOff>0</xdr:rowOff>
    </xdr:from>
    <xdr:to>
      <xdr:col>13</xdr:col>
      <xdr:colOff>147109</xdr:colOff>
      <xdr:row>4</xdr:row>
      <xdr:rowOff>162984</xdr:rowOff>
    </xdr:to>
    <xdr:pic>
      <xdr:nvPicPr>
        <xdr:cNvPr id="3" name="Picture 15">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11133" y="0"/>
          <a:ext cx="1990726" cy="96731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1114425</xdr:colOff>
      <xdr:row>0</xdr:row>
      <xdr:rowOff>28575</xdr:rowOff>
    </xdr:from>
    <xdr:to>
      <xdr:col>7</xdr:col>
      <xdr:colOff>149225</xdr:colOff>
      <xdr:row>4</xdr:row>
      <xdr:rowOff>190500</xdr:rowOff>
    </xdr:to>
    <xdr:pic>
      <xdr:nvPicPr>
        <xdr:cNvPr id="3" name="Picture 15">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43700" y="28575"/>
          <a:ext cx="1997075" cy="9620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66675</xdr:colOff>
      <xdr:row>0</xdr:row>
      <xdr:rowOff>28575</xdr:rowOff>
    </xdr:from>
    <xdr:to>
      <xdr:col>7</xdr:col>
      <xdr:colOff>149225</xdr:colOff>
      <xdr:row>4</xdr:row>
      <xdr:rowOff>190500</xdr:rowOff>
    </xdr:to>
    <xdr:pic>
      <xdr:nvPicPr>
        <xdr:cNvPr id="3" name="Picture 1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86750" y="28575"/>
          <a:ext cx="1997075" cy="9620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8</xdr:col>
      <xdr:colOff>168275</xdr:colOff>
      <xdr:row>5</xdr:row>
      <xdr:rowOff>0</xdr:rowOff>
    </xdr:to>
    <xdr:pic>
      <xdr:nvPicPr>
        <xdr:cNvPr id="3" name="Picture 15">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86700" y="38100"/>
          <a:ext cx="1997075" cy="9620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1314450</xdr:colOff>
      <xdr:row>0</xdr:row>
      <xdr:rowOff>19050</xdr:rowOff>
    </xdr:from>
    <xdr:to>
      <xdr:col>8</xdr:col>
      <xdr:colOff>130175</xdr:colOff>
      <xdr:row>4</xdr:row>
      <xdr:rowOff>180975</xdr:rowOff>
    </xdr:to>
    <xdr:pic>
      <xdr:nvPicPr>
        <xdr:cNvPr id="4" name="Picture 15">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19850" y="19050"/>
          <a:ext cx="1997075" cy="9620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1981200</xdr:colOff>
      <xdr:row>0</xdr:row>
      <xdr:rowOff>9525</xdr:rowOff>
    </xdr:from>
    <xdr:to>
      <xdr:col>6</xdr:col>
      <xdr:colOff>130175</xdr:colOff>
      <xdr:row>4</xdr:row>
      <xdr:rowOff>171450</xdr:rowOff>
    </xdr:to>
    <xdr:pic>
      <xdr:nvPicPr>
        <xdr:cNvPr id="4" name="Picture 15">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15050" y="9525"/>
          <a:ext cx="1997075" cy="9620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christodoulou\AppData\Local\Microsoft\Windows\INetCache\Content.Outlook\7QRIP3PF\Appendix%20-%20RBSF-CIF%20v.1%20-%202017%20Locked%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C\17.1.0%20&#932;&#956;&#942;&#956;&#945;%20&#931;&#964;&#945;&#964;&#953;&#963;&#964;&#953;&#954;&#942;&#962;,%20&#916;&#953;&#945;&#967;.%20&#922;&#953;&#957;&#948;&#973;&#957;&#969;&#957;\17.1.07.RBS-F\2016\Issuers\&#917;&#957;&#964;&#965;&#960;&#945;,%20&#917;&#947;&#954;&#965;&#954;&#955;&#953;&#959;&#953;\Draft%20forms\Form%20T190-001%20v1%20Unlocked-Loc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christodoulou/Desktop/RBSF-ASP%20UnLock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christodoulou/Desktop/RBSF-CIF%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Section J"/>
      <sheetName val="Section K"/>
      <sheetName val="Validation Tests"/>
      <sheetName val="Countries"/>
    </sheetNames>
    <sheetDataSet>
      <sheetData sheetId="0"/>
      <sheetData sheetId="1">
        <row r="33">
          <cell r="C33" t="str">
            <v>TRUE</v>
          </cell>
        </row>
      </sheetData>
      <sheetData sheetId="2"/>
      <sheetData sheetId="3">
        <row r="51">
          <cell r="C51" t="str">
            <v>TRUE</v>
          </cell>
        </row>
      </sheetData>
      <sheetData sheetId="4"/>
      <sheetData sheetId="5"/>
      <sheetData sheetId="6">
        <row r="98">
          <cell r="C98" t="str">
            <v>TRUE</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Section B"/>
      <sheetName val="Section C"/>
      <sheetName val="Section D"/>
      <sheetName val="Section E"/>
      <sheetName val="Validation Tests"/>
      <sheetName val="Definitions"/>
      <sheetName val="Allowed Values"/>
    </sheetNames>
    <sheetDataSet>
      <sheetData sheetId="0"/>
      <sheetData sheetId="1"/>
      <sheetData sheetId="2"/>
      <sheetData sheetId="3"/>
      <sheetData sheetId="4"/>
      <sheetData sheetId="5"/>
      <sheetData sheetId="6"/>
      <sheetData sheetId="7"/>
      <sheetData sheetId="8"/>
      <sheetData sheetId="9">
        <row r="52">
          <cell r="B52" t="str">
            <v>YES</v>
          </cell>
        </row>
        <row r="53">
          <cell r="B53"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Validation Tests"/>
      <sheetName val="Allowed Values"/>
    </sheetNames>
    <sheetDataSet>
      <sheetData sheetId="0"/>
      <sheetData sheetId="1"/>
      <sheetData sheetId="2"/>
      <sheetData sheetId="3"/>
      <sheetData sheetId="4"/>
      <sheetData sheetId="5"/>
      <sheetData sheetId="6"/>
      <sheetData sheetId="7"/>
      <sheetData sheetId="8"/>
      <sheetData sheetId="9"/>
      <sheetData sheetId="10"/>
      <sheetData sheetId="11">
        <row r="9">
          <cell r="C9" t="str">
            <v>YES</v>
          </cell>
        </row>
        <row r="10">
          <cell r="C10" t="str">
            <v>NO</v>
          </cell>
        </row>
        <row r="11">
          <cell r="C11" t="str">
            <v>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Section J"/>
      <sheetName val="Section K"/>
      <sheetName val="Section L"/>
      <sheetName val="Validation Tests"/>
      <sheetName val="Count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65">
          <cell r="A265" t="str">
            <v>YES</v>
          </cell>
        </row>
        <row r="266">
          <cell r="A266" t="str">
            <v>NO</v>
          </cell>
        </row>
        <row r="267">
          <cell r="A267" t="str">
            <v>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cb.int/stats/exchange/eurofxref/html/index.en.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ysec.gov.cy/en-GB/legislation/SANCTION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3" Type="http://schemas.openxmlformats.org/officeDocument/2006/relationships/hyperlink" Target="https://www.consilium.europa.eu/en/policies/eu-list-of-non-cooperative-jurisdictions/" TargetMode="External"/><Relationship Id="rId3" Type="http://schemas.openxmlformats.org/officeDocument/2006/relationships/hyperlink" Target="http://www.fatf-gafi.org/publications/high-riskandnon-cooperativejurisdictions" TargetMode="External"/><Relationship Id="rId7" Type="http://schemas.openxmlformats.org/officeDocument/2006/relationships/hyperlink" Target="http://europa.eu/rapid/press-release_IP-19-781_en.htm" TargetMode="External"/><Relationship Id="rId12" Type="http://schemas.openxmlformats.org/officeDocument/2006/relationships/hyperlink" Target="https://www.consilium.europa.eu/en/policies/eu-list-of-non-cooperative-jurisdictions/" TargetMode="External"/><Relationship Id="rId17" Type="http://schemas.openxmlformats.org/officeDocument/2006/relationships/drawing" Target="../drawings/drawing9.xml"/><Relationship Id="rId2" Type="http://schemas.openxmlformats.org/officeDocument/2006/relationships/hyperlink" Target="http://www.fatf-gafi.org/publications/high-riskandnon-cooperativejurisdictions" TargetMode="External"/><Relationship Id="rId16" Type="http://schemas.openxmlformats.org/officeDocument/2006/relationships/printerSettings" Target="../printerSettings/printerSettings9.bin"/><Relationship Id="rId1" Type="http://schemas.openxmlformats.org/officeDocument/2006/relationships/hyperlink" Target="https://www.consilium.europa.eu/en/policies/eu-list-of-non-cooperative-jurisdictions/" TargetMode="External"/><Relationship Id="rId6"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1" Type="http://schemas.openxmlformats.org/officeDocument/2006/relationships/hyperlink" Target="https://www.consilium.europa.eu/en/policies/eu-list-of-non-cooperative-jurisdictions/" TargetMode="External"/><Relationship Id="rId5" Type="http://schemas.openxmlformats.org/officeDocument/2006/relationships/hyperlink" Target="http://europa.eu/rapid/press-release_IP-19-781_en.htm" TargetMode="External"/><Relationship Id="rId15" Type="http://schemas.openxmlformats.org/officeDocument/2006/relationships/hyperlink" Target="https://www.consilium.europa.eu/en/policies/eu-list-of-non-cooperative-jurisdictions/" TargetMode="External"/><Relationship Id="rId10"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4" Type="http://schemas.openxmlformats.org/officeDocument/2006/relationships/hyperlink" Target="http://www.fatf-gafi.org/publications/high-riskandnon-cooperativejurisdictions" TargetMode="External"/><Relationship Id="rId9" Type="http://schemas.openxmlformats.org/officeDocument/2006/relationships/hyperlink" Target="http://europa.eu/rapid/press-release_IP-19-781_en.htm" TargetMode="External"/><Relationship Id="rId14" Type="http://schemas.openxmlformats.org/officeDocument/2006/relationships/hyperlink" Target="https://www.consilium.europa.eu/en/policies/eu-list-of-non-cooperative-jurisdi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tabSelected="1" zoomScaleNormal="100" zoomScaleSheetLayoutView="100" workbookViewId="0"/>
  </sheetViews>
  <sheetFormatPr defaultColWidth="9.140625" defaultRowHeight="15.75" x14ac:dyDescent="0.25"/>
  <cols>
    <col min="1" max="1" width="2.7109375" style="426" customWidth="1"/>
    <col min="2" max="15" width="9.85546875" style="426" customWidth="1"/>
    <col min="16" max="16" width="2.7109375" style="426" customWidth="1"/>
    <col min="17" max="16384" width="9.140625" style="426"/>
  </cols>
  <sheetData>
    <row r="1" spans="1:16" x14ac:dyDescent="0.25">
      <c r="A1" s="197"/>
      <c r="B1" s="6" t="s">
        <v>825</v>
      </c>
      <c r="C1" s="198"/>
      <c r="D1" s="198"/>
      <c r="E1" s="198"/>
      <c r="F1" s="198"/>
      <c r="G1" s="198"/>
      <c r="H1" s="198"/>
      <c r="I1" s="198"/>
      <c r="J1" s="198"/>
      <c r="K1" s="198"/>
      <c r="L1" s="198"/>
      <c r="M1" s="198"/>
      <c r="N1" s="198"/>
      <c r="O1" s="198"/>
      <c r="P1" s="197"/>
    </row>
    <row r="2" spans="1:16" x14ac:dyDescent="0.25">
      <c r="A2" s="197"/>
      <c r="B2" s="198"/>
      <c r="C2" s="198"/>
      <c r="D2" s="198"/>
      <c r="E2" s="198"/>
      <c r="F2" s="198"/>
      <c r="G2" s="198"/>
      <c r="H2" s="198"/>
      <c r="I2" s="198"/>
      <c r="J2" s="198"/>
      <c r="K2" s="198"/>
      <c r="L2" s="198"/>
      <c r="M2" s="198"/>
      <c r="N2" s="198"/>
      <c r="O2" s="198"/>
      <c r="P2" s="197"/>
    </row>
    <row r="3" spans="1:16" x14ac:dyDescent="0.25">
      <c r="A3" s="197"/>
      <c r="B3" s="198"/>
      <c r="C3" s="198"/>
      <c r="D3" s="199"/>
      <c r="E3" s="456" t="s">
        <v>826</v>
      </c>
      <c r="F3" s="456"/>
      <c r="G3" s="456"/>
      <c r="H3" s="456"/>
      <c r="I3" s="456"/>
      <c r="J3" s="456"/>
      <c r="K3" s="456"/>
      <c r="L3" s="199"/>
      <c r="M3" s="198"/>
      <c r="N3" s="198"/>
      <c r="O3" s="198"/>
      <c r="P3" s="197"/>
    </row>
    <row r="4" spans="1:16" x14ac:dyDescent="0.25">
      <c r="A4" s="197"/>
      <c r="B4" s="198"/>
      <c r="C4" s="198"/>
      <c r="D4" s="198"/>
      <c r="E4" s="198"/>
      <c r="F4" s="198"/>
      <c r="G4" s="198"/>
      <c r="H4" s="198"/>
      <c r="I4" s="198"/>
      <c r="J4" s="198"/>
      <c r="K4" s="198"/>
      <c r="L4" s="198"/>
      <c r="M4" s="198"/>
      <c r="N4" s="198"/>
      <c r="O4" s="198"/>
      <c r="P4" s="197"/>
    </row>
    <row r="5" spans="1:16" x14ac:dyDescent="0.25">
      <c r="A5" s="197"/>
      <c r="B5" s="198"/>
      <c r="C5" s="198"/>
      <c r="D5" s="198"/>
      <c r="E5" s="198"/>
      <c r="F5" s="198"/>
      <c r="G5" s="198"/>
      <c r="H5" s="198"/>
      <c r="I5" s="198"/>
      <c r="J5" s="198"/>
      <c r="K5" s="198"/>
      <c r="L5" s="198"/>
      <c r="M5" s="198"/>
      <c r="N5" s="198"/>
      <c r="O5" s="198"/>
      <c r="P5" s="197"/>
    </row>
    <row r="6" spans="1:16" x14ac:dyDescent="0.25">
      <c r="A6" s="197"/>
      <c r="B6" s="455" t="s">
        <v>403</v>
      </c>
      <c r="C6" s="455"/>
      <c r="D6" s="455"/>
      <c r="E6" s="455"/>
      <c r="F6" s="455"/>
      <c r="G6" s="455"/>
      <c r="H6" s="455"/>
      <c r="I6" s="455"/>
      <c r="J6" s="455"/>
      <c r="K6" s="455"/>
      <c r="L6" s="455"/>
      <c r="M6" s="455"/>
      <c r="N6" s="455"/>
      <c r="O6" s="455"/>
      <c r="P6" s="197"/>
    </row>
    <row r="7" spans="1:16" x14ac:dyDescent="0.25">
      <c r="A7" s="197"/>
      <c r="B7" s="198"/>
      <c r="C7" s="198"/>
      <c r="D7" s="198"/>
      <c r="E7" s="198"/>
      <c r="F7" s="198"/>
      <c r="G7" s="198"/>
      <c r="H7" s="198"/>
      <c r="I7" s="198"/>
      <c r="J7" s="198"/>
      <c r="K7" s="198"/>
      <c r="L7" s="198"/>
      <c r="M7" s="198"/>
      <c r="N7" s="198"/>
      <c r="O7" s="198"/>
      <c r="P7" s="197"/>
    </row>
    <row r="8" spans="1:16" ht="15.75" customHeight="1" x14ac:dyDescent="0.25">
      <c r="A8" s="197"/>
      <c r="B8" s="300" t="s">
        <v>827</v>
      </c>
      <c r="C8" s="299"/>
      <c r="D8" s="299"/>
      <c r="E8" s="299"/>
      <c r="F8" s="299"/>
      <c r="G8" s="299"/>
      <c r="H8" s="299"/>
      <c r="I8" s="299"/>
      <c r="J8" s="299"/>
      <c r="K8" s="299"/>
      <c r="L8" s="299"/>
      <c r="M8" s="299"/>
      <c r="N8" s="299"/>
      <c r="O8" s="299"/>
      <c r="P8" s="197"/>
    </row>
    <row r="9" spans="1:16" ht="15.75" customHeight="1" x14ac:dyDescent="0.25">
      <c r="A9" s="197"/>
      <c r="B9" s="300" t="s">
        <v>884</v>
      </c>
      <c r="C9" s="299"/>
      <c r="D9" s="299"/>
      <c r="E9" s="299"/>
      <c r="F9" s="299"/>
      <c r="G9" s="299"/>
      <c r="H9" s="299"/>
      <c r="I9" s="299"/>
      <c r="J9" s="299"/>
      <c r="K9" s="299"/>
      <c r="L9" s="299"/>
      <c r="M9" s="299"/>
      <c r="N9" s="299"/>
      <c r="O9" s="299"/>
      <c r="P9" s="197"/>
    </row>
    <row r="10" spans="1:16" ht="15.75" customHeight="1" x14ac:dyDescent="0.25">
      <c r="A10" s="197"/>
      <c r="B10" s="300" t="s">
        <v>814</v>
      </c>
      <c r="C10" s="299"/>
      <c r="D10" s="299"/>
      <c r="E10" s="299"/>
      <c r="F10" s="299"/>
      <c r="G10" s="299"/>
      <c r="H10" s="299"/>
      <c r="I10" s="299"/>
      <c r="J10" s="299"/>
      <c r="K10" s="299"/>
      <c r="L10" s="299"/>
      <c r="M10" s="299"/>
      <c r="N10" s="299"/>
      <c r="O10" s="299"/>
      <c r="P10" s="197"/>
    </row>
    <row r="11" spans="1:16" x14ac:dyDescent="0.25">
      <c r="A11" s="197"/>
      <c r="B11" s="300"/>
      <c r="C11" s="95"/>
      <c r="D11" s="95"/>
      <c r="E11" s="95"/>
      <c r="F11" s="95"/>
      <c r="G11" s="95"/>
      <c r="H11" s="95"/>
      <c r="I11" s="95"/>
      <c r="J11" s="95"/>
      <c r="K11" s="95"/>
      <c r="L11" s="95"/>
      <c r="M11" s="95"/>
      <c r="N11" s="95"/>
      <c r="O11" s="95"/>
      <c r="P11" s="197"/>
    </row>
    <row r="12" spans="1:16" ht="15.75" customHeight="1" x14ac:dyDescent="0.25">
      <c r="A12" s="197"/>
      <c r="B12" s="300" t="s">
        <v>448</v>
      </c>
      <c r="C12" s="300"/>
      <c r="D12" s="300"/>
      <c r="E12" s="300"/>
      <c r="F12" s="300"/>
      <c r="G12" s="300"/>
      <c r="H12" s="300"/>
      <c r="I12" s="300"/>
      <c r="J12" s="300"/>
      <c r="K12" s="300"/>
      <c r="L12" s="300"/>
      <c r="M12" s="300"/>
      <c r="N12" s="300"/>
      <c r="O12" s="300"/>
      <c r="P12" s="197"/>
    </row>
    <row r="13" spans="1:16" ht="15.75" customHeight="1" x14ac:dyDescent="0.25">
      <c r="A13" s="197"/>
      <c r="B13" s="300" t="s">
        <v>449</v>
      </c>
      <c r="C13" s="300"/>
      <c r="D13" s="300"/>
      <c r="E13" s="300"/>
      <c r="F13" s="300"/>
      <c r="G13" s="300"/>
      <c r="H13" s="300"/>
      <c r="I13" s="300"/>
      <c r="J13" s="300"/>
      <c r="K13" s="300"/>
      <c r="L13" s="300"/>
      <c r="M13" s="300"/>
      <c r="N13" s="300"/>
      <c r="O13" s="300"/>
      <c r="P13" s="197"/>
    </row>
    <row r="14" spans="1:16" x14ac:dyDescent="0.25">
      <c r="A14" s="197"/>
      <c r="B14" s="301"/>
      <c r="C14" s="302"/>
      <c r="D14" s="302"/>
      <c r="E14" s="302"/>
      <c r="F14" s="302"/>
      <c r="G14" s="302"/>
      <c r="H14" s="302"/>
      <c r="I14" s="302"/>
      <c r="J14" s="302"/>
      <c r="K14" s="302"/>
      <c r="L14" s="302"/>
      <c r="M14" s="302"/>
      <c r="N14" s="302"/>
      <c r="O14" s="302"/>
      <c r="P14" s="197"/>
    </row>
    <row r="15" spans="1:16" x14ac:dyDescent="0.25">
      <c r="A15" s="197"/>
      <c r="B15" s="303" t="s">
        <v>595</v>
      </c>
      <c r="C15" s="95"/>
      <c r="D15" s="95"/>
      <c r="E15" s="95"/>
      <c r="F15" s="95"/>
      <c r="G15" s="95"/>
      <c r="H15" s="95"/>
      <c r="I15" s="95"/>
      <c r="J15" s="95"/>
      <c r="K15" s="95"/>
      <c r="L15" s="95"/>
      <c r="M15" s="95"/>
      <c r="N15" s="95"/>
      <c r="O15" s="95"/>
      <c r="P15" s="197"/>
    </row>
    <row r="16" spans="1:16" x14ac:dyDescent="0.25">
      <c r="A16" s="197"/>
      <c r="B16" s="303" t="s">
        <v>596</v>
      </c>
      <c r="C16" s="95"/>
      <c r="D16" s="95"/>
      <c r="E16" s="95"/>
      <c r="F16" s="95"/>
      <c r="G16" s="95"/>
      <c r="H16" s="95"/>
      <c r="I16" s="95"/>
      <c r="J16" s="95"/>
      <c r="K16" s="95"/>
      <c r="L16" s="95"/>
      <c r="M16" s="95"/>
      <c r="N16" s="95"/>
      <c r="O16" s="95"/>
      <c r="P16" s="197"/>
    </row>
    <row r="17" spans="1:16" x14ac:dyDescent="0.25">
      <c r="A17" s="197"/>
      <c r="B17" s="303" t="s">
        <v>597</v>
      </c>
      <c r="C17" s="95"/>
      <c r="D17" s="95"/>
      <c r="E17" s="95"/>
      <c r="F17" s="95"/>
      <c r="G17" s="95"/>
      <c r="H17" s="95"/>
      <c r="I17" s="95"/>
      <c r="J17" s="95"/>
      <c r="K17" s="95"/>
      <c r="L17" s="95"/>
      <c r="M17" s="95"/>
      <c r="N17" s="95"/>
      <c r="O17" s="95"/>
      <c r="P17" s="197"/>
    </row>
    <row r="18" spans="1:16" x14ac:dyDescent="0.25">
      <c r="A18" s="197"/>
      <c r="B18" s="303" t="s">
        <v>598</v>
      </c>
      <c r="C18" s="95"/>
      <c r="D18" s="95"/>
      <c r="E18" s="95"/>
      <c r="F18" s="95"/>
      <c r="G18" s="95"/>
      <c r="H18" s="95"/>
      <c r="I18" s="95"/>
      <c r="J18" s="95"/>
      <c r="K18" s="95"/>
      <c r="L18" s="95"/>
      <c r="M18" s="95"/>
      <c r="N18" s="95"/>
      <c r="O18" s="95"/>
      <c r="P18" s="197"/>
    </row>
    <row r="19" spans="1:16" x14ac:dyDescent="0.25">
      <c r="A19" s="197"/>
      <c r="B19" s="303" t="s">
        <v>599</v>
      </c>
      <c r="C19" s="95"/>
      <c r="D19" s="95"/>
      <c r="E19" s="95"/>
      <c r="F19" s="95"/>
      <c r="G19" s="95"/>
      <c r="H19" s="95"/>
      <c r="I19" s="95"/>
      <c r="J19" s="95"/>
      <c r="K19" s="95"/>
      <c r="L19" s="95"/>
      <c r="M19" s="95"/>
      <c r="N19" s="95"/>
      <c r="O19" s="95"/>
      <c r="P19" s="197"/>
    </row>
    <row r="20" spans="1:16" x14ac:dyDescent="0.25">
      <c r="A20" s="197"/>
      <c r="B20" s="303" t="s">
        <v>600</v>
      </c>
      <c r="C20" s="95"/>
      <c r="D20" s="95"/>
      <c r="E20" s="95"/>
      <c r="F20" s="95"/>
      <c r="G20" s="95"/>
      <c r="H20" s="95"/>
      <c r="I20" s="95"/>
      <c r="J20" s="95"/>
      <c r="K20" s="95"/>
      <c r="L20" s="95"/>
      <c r="M20" s="95"/>
      <c r="N20" s="95"/>
      <c r="O20" s="95"/>
      <c r="P20" s="197"/>
    </row>
    <row r="21" spans="1:16" x14ac:dyDescent="0.25">
      <c r="A21" s="197"/>
      <c r="B21" s="303" t="s">
        <v>820</v>
      </c>
      <c r="C21" s="95"/>
      <c r="D21" s="95"/>
      <c r="E21" s="95"/>
      <c r="F21" s="95"/>
      <c r="G21" s="95"/>
      <c r="H21" s="95"/>
      <c r="I21" s="95"/>
      <c r="J21" s="95"/>
      <c r="K21" s="95"/>
      <c r="L21" s="95"/>
      <c r="M21" s="95"/>
      <c r="N21" s="95"/>
      <c r="O21" s="95"/>
      <c r="P21" s="197"/>
    </row>
    <row r="22" spans="1:16" x14ac:dyDescent="0.25">
      <c r="A22" s="197"/>
      <c r="B22" s="303" t="s">
        <v>821</v>
      </c>
      <c r="C22" s="95"/>
      <c r="D22" s="95"/>
      <c r="E22" s="95"/>
      <c r="F22" s="95"/>
      <c r="G22" s="95"/>
      <c r="H22" s="95"/>
      <c r="I22" s="95"/>
      <c r="J22" s="95"/>
      <c r="K22" s="95"/>
      <c r="L22" s="95"/>
      <c r="M22" s="95"/>
      <c r="N22" s="95"/>
      <c r="O22" s="95"/>
      <c r="P22" s="197"/>
    </row>
    <row r="23" spans="1:16" x14ac:dyDescent="0.25">
      <c r="A23" s="197"/>
      <c r="B23" s="303" t="s">
        <v>822</v>
      </c>
      <c r="C23" s="95"/>
      <c r="D23" s="95"/>
      <c r="E23" s="95"/>
      <c r="F23" s="95"/>
      <c r="G23" s="95"/>
      <c r="H23" s="95"/>
      <c r="I23" s="95"/>
      <c r="J23" s="95"/>
      <c r="K23" s="95"/>
      <c r="L23" s="95"/>
      <c r="M23" s="126"/>
      <c r="N23" s="95"/>
      <c r="O23" s="127"/>
      <c r="P23" s="197"/>
    </row>
    <row r="24" spans="1:16" x14ac:dyDescent="0.25">
      <c r="A24" s="197"/>
      <c r="B24" s="303" t="s">
        <v>823</v>
      </c>
      <c r="C24" s="95"/>
      <c r="D24" s="95"/>
      <c r="E24" s="95"/>
      <c r="F24" s="95"/>
      <c r="G24" s="95"/>
      <c r="H24" s="95"/>
      <c r="I24" s="95"/>
      <c r="J24" s="95"/>
      <c r="K24" s="95"/>
      <c r="L24" s="95"/>
      <c r="M24" s="126"/>
      <c r="N24" s="95"/>
      <c r="O24" s="127"/>
      <c r="P24" s="197"/>
    </row>
    <row r="25" spans="1:16" x14ac:dyDescent="0.25">
      <c r="A25" s="197"/>
      <c r="B25" s="303" t="s">
        <v>824</v>
      </c>
      <c r="C25" s="95"/>
      <c r="D25" s="95"/>
      <c r="E25" s="95"/>
      <c r="F25" s="95"/>
      <c r="G25" s="95"/>
      <c r="H25" s="95"/>
      <c r="I25" s="95"/>
      <c r="J25" s="95"/>
      <c r="K25" s="95"/>
      <c r="L25" s="95"/>
      <c r="M25" s="126"/>
      <c r="N25" s="95"/>
      <c r="O25" s="127"/>
      <c r="P25" s="197"/>
    </row>
    <row r="26" spans="1:16" x14ac:dyDescent="0.25">
      <c r="A26" s="197"/>
      <c r="B26" s="304"/>
      <c r="C26" s="192"/>
      <c r="D26" s="192"/>
      <c r="E26" s="192"/>
      <c r="F26" s="192"/>
      <c r="G26" s="192"/>
      <c r="H26" s="192"/>
      <c r="I26" s="192"/>
      <c r="J26" s="192"/>
      <c r="K26" s="192"/>
      <c r="L26" s="192"/>
      <c r="M26" s="192"/>
      <c r="N26" s="95"/>
      <c r="O26" s="127"/>
      <c r="P26" s="197"/>
    </row>
    <row r="27" spans="1:16" x14ac:dyDescent="0.25">
      <c r="A27" s="197"/>
      <c r="B27" s="304" t="s">
        <v>436</v>
      </c>
      <c r="C27" s="305"/>
      <c r="D27" s="305"/>
      <c r="E27" s="305"/>
      <c r="F27" s="305"/>
      <c r="G27" s="305"/>
      <c r="H27" s="305"/>
      <c r="I27" s="305"/>
      <c r="J27" s="305"/>
      <c r="K27" s="305"/>
      <c r="L27" s="305"/>
      <c r="M27" s="303"/>
      <c r="N27" s="303"/>
      <c r="O27" s="306"/>
      <c r="P27" s="197"/>
    </row>
    <row r="28" spans="1:16" x14ac:dyDescent="0.25">
      <c r="A28" s="197"/>
      <c r="B28" s="95"/>
      <c r="C28" s="95"/>
      <c r="D28" s="95"/>
      <c r="E28" s="95"/>
      <c r="F28" s="95"/>
      <c r="G28" s="95"/>
      <c r="H28" s="95"/>
      <c r="I28" s="95"/>
      <c r="J28" s="95"/>
      <c r="K28" s="95"/>
      <c r="L28" s="95"/>
      <c r="M28" s="95"/>
      <c r="N28" s="95"/>
      <c r="O28" s="95"/>
      <c r="P28" s="197"/>
    </row>
    <row r="29" spans="1:16" x14ac:dyDescent="0.25">
      <c r="A29" s="197"/>
      <c r="B29" s="96" t="s">
        <v>445</v>
      </c>
      <c r="C29" s="95"/>
      <c r="D29" s="95"/>
      <c r="E29" s="95"/>
      <c r="F29" s="95"/>
      <c r="G29" s="95"/>
      <c r="H29" s="95"/>
      <c r="I29" s="95"/>
      <c r="J29" s="95"/>
      <c r="K29" s="95"/>
      <c r="L29" s="95"/>
      <c r="M29" s="95"/>
      <c r="N29" s="95"/>
      <c r="O29" s="95"/>
      <c r="P29" s="197"/>
    </row>
    <row r="30" spans="1:16" ht="15.75" customHeight="1" x14ac:dyDescent="0.25">
      <c r="A30" s="197"/>
      <c r="B30" s="193"/>
      <c r="C30" s="194" t="s">
        <v>404</v>
      </c>
      <c r="D30" s="194"/>
      <c r="E30" s="194"/>
      <c r="F30" s="194"/>
      <c r="G30" s="194"/>
      <c r="H30" s="194"/>
      <c r="I30" s="194"/>
      <c r="J30" s="194"/>
      <c r="K30" s="194"/>
      <c r="L30" s="194"/>
      <c r="M30" s="194"/>
      <c r="N30" s="194"/>
      <c r="O30" s="194"/>
      <c r="P30" s="197"/>
    </row>
    <row r="31" spans="1:16" ht="15.75" customHeight="1" x14ac:dyDescent="0.25">
      <c r="A31" s="197"/>
      <c r="B31" s="195"/>
      <c r="C31" s="194" t="s">
        <v>15</v>
      </c>
      <c r="D31" s="194"/>
      <c r="E31" s="194"/>
      <c r="F31" s="194"/>
      <c r="G31" s="194"/>
      <c r="H31" s="194"/>
      <c r="I31" s="194"/>
      <c r="J31" s="194"/>
      <c r="K31" s="194"/>
      <c r="L31" s="194"/>
      <c r="M31" s="194"/>
      <c r="N31" s="194"/>
      <c r="O31" s="194"/>
      <c r="P31" s="197"/>
    </row>
    <row r="32" spans="1:16" ht="15.75" customHeight="1" x14ac:dyDescent="0.25">
      <c r="A32" s="197"/>
      <c r="B32" s="94"/>
      <c r="C32" s="194" t="s">
        <v>405</v>
      </c>
      <c r="D32" s="196"/>
      <c r="E32" s="196"/>
      <c r="F32" s="196"/>
      <c r="G32" s="196"/>
      <c r="H32" s="196"/>
      <c r="I32" s="196"/>
      <c r="J32" s="196"/>
      <c r="K32" s="196"/>
      <c r="L32" s="196"/>
      <c r="M32" s="196"/>
      <c r="N32" s="196"/>
      <c r="O32" s="196"/>
      <c r="P32" s="197"/>
    </row>
    <row r="33" spans="1:16" x14ac:dyDescent="0.25">
      <c r="A33" s="197"/>
      <c r="B33" s="95"/>
      <c r="C33" s="95"/>
      <c r="D33" s="95"/>
      <c r="E33" s="95"/>
      <c r="F33" s="95"/>
      <c r="G33" s="95"/>
      <c r="H33" s="95"/>
      <c r="I33" s="95"/>
      <c r="J33" s="95"/>
      <c r="K33" s="95"/>
      <c r="L33" s="95"/>
      <c r="M33" s="95"/>
      <c r="N33" s="95"/>
      <c r="O33" s="95"/>
      <c r="P33" s="197"/>
    </row>
    <row r="34" spans="1:16" x14ac:dyDescent="0.25">
      <c r="A34" s="197"/>
      <c r="B34" s="300" t="s">
        <v>435</v>
      </c>
      <c r="C34" s="95"/>
      <c r="D34" s="95"/>
      <c r="E34" s="95"/>
      <c r="F34" s="95"/>
      <c r="G34" s="95"/>
      <c r="H34" s="95"/>
      <c r="I34" s="95"/>
      <c r="J34" s="95"/>
      <c r="K34" s="95"/>
      <c r="L34" s="95"/>
      <c r="M34" s="95"/>
      <c r="N34" s="95"/>
      <c r="O34" s="95"/>
      <c r="P34" s="197"/>
    </row>
    <row r="35" spans="1:16" x14ac:dyDescent="0.25">
      <c r="A35" s="197"/>
      <c r="B35" s="95"/>
      <c r="C35" s="95"/>
      <c r="D35" s="95"/>
      <c r="E35" s="95"/>
      <c r="F35" s="95"/>
      <c r="G35" s="95"/>
      <c r="H35" s="95"/>
      <c r="I35" s="95"/>
      <c r="J35" s="95"/>
      <c r="K35" s="95"/>
      <c r="L35" s="95"/>
      <c r="M35" s="95"/>
      <c r="N35" s="95"/>
      <c r="O35" s="95"/>
      <c r="P35" s="197"/>
    </row>
    <row r="36" spans="1:16" x14ac:dyDescent="0.25">
      <c r="A36" s="197"/>
      <c r="B36" s="300" t="s">
        <v>437</v>
      </c>
      <c r="C36" s="95"/>
      <c r="D36" s="95"/>
      <c r="E36" s="95"/>
      <c r="F36" s="95"/>
      <c r="G36" s="95"/>
      <c r="H36" s="95"/>
      <c r="I36" s="95"/>
      <c r="J36" s="95"/>
      <c r="K36" s="95"/>
      <c r="L36" s="95"/>
      <c r="M36" s="95"/>
      <c r="N36" s="95"/>
      <c r="O36" s="95"/>
      <c r="P36" s="197"/>
    </row>
    <row r="37" spans="1:16" x14ac:dyDescent="0.25">
      <c r="A37" s="197"/>
      <c r="B37" s="300" t="s">
        <v>446</v>
      </c>
      <c r="C37" s="95"/>
      <c r="D37" s="95"/>
      <c r="E37" s="95"/>
      <c r="F37" s="95"/>
      <c r="G37" s="95"/>
      <c r="H37" s="95"/>
      <c r="I37" s="95"/>
      <c r="J37" s="95"/>
      <c r="K37" s="95"/>
      <c r="L37" s="95"/>
      <c r="M37" s="95"/>
      <c r="N37" s="95"/>
      <c r="O37" s="95"/>
      <c r="P37" s="197"/>
    </row>
    <row r="38" spans="1:16" x14ac:dyDescent="0.25">
      <c r="A38" s="197"/>
      <c r="B38" s="300"/>
      <c r="C38" s="95"/>
      <c r="D38" s="95"/>
      <c r="E38" s="95"/>
      <c r="F38" s="95"/>
      <c r="G38" s="95"/>
      <c r="H38" s="95"/>
      <c r="I38" s="95"/>
      <c r="J38" s="95"/>
      <c r="K38" s="95"/>
      <c r="L38" s="95"/>
      <c r="M38" s="95"/>
      <c r="N38" s="95"/>
      <c r="O38" s="95"/>
      <c r="P38" s="197"/>
    </row>
    <row r="39" spans="1:16" x14ac:dyDescent="0.25">
      <c r="A39" s="197"/>
      <c r="B39" s="300" t="s">
        <v>434</v>
      </c>
      <c r="C39" s="95"/>
      <c r="D39" s="95"/>
      <c r="E39" s="95"/>
      <c r="F39" s="95"/>
      <c r="G39" s="95"/>
      <c r="H39" s="95"/>
      <c r="I39" s="95"/>
      <c r="J39" s="95"/>
      <c r="K39" s="95"/>
      <c r="L39" s="95"/>
      <c r="M39" s="95"/>
      <c r="N39" s="95"/>
      <c r="O39" s="95"/>
      <c r="P39" s="197"/>
    </row>
    <row r="40" spans="1:16" x14ac:dyDescent="0.25">
      <c r="A40" s="197"/>
      <c r="B40" s="300" t="s">
        <v>447</v>
      </c>
      <c r="C40" s="95"/>
      <c r="D40" s="95"/>
      <c r="E40" s="95"/>
      <c r="F40" s="95"/>
      <c r="G40" s="95"/>
      <c r="H40" s="95"/>
      <c r="I40" s="95"/>
      <c r="J40" s="95"/>
      <c r="K40" s="95"/>
      <c r="L40" s="95"/>
      <c r="M40" s="95"/>
      <c r="N40" s="95"/>
      <c r="O40" s="95"/>
      <c r="P40" s="197"/>
    </row>
    <row r="41" spans="1:16" x14ac:dyDescent="0.25">
      <c r="A41" s="197"/>
      <c r="B41" s="95"/>
      <c r="C41" s="95"/>
      <c r="D41" s="95"/>
      <c r="E41" s="95"/>
      <c r="F41" s="95"/>
      <c r="G41" s="95"/>
      <c r="H41" s="95"/>
      <c r="I41" s="95"/>
      <c r="J41" s="95"/>
      <c r="K41" s="95"/>
      <c r="L41" s="95"/>
      <c r="M41" s="95"/>
      <c r="N41" s="95"/>
      <c r="O41" s="95"/>
      <c r="P41" s="197"/>
    </row>
    <row r="42" spans="1:16" ht="15.75" customHeight="1" x14ac:dyDescent="0.25">
      <c r="A42" s="197"/>
      <c r="B42" s="303" t="s">
        <v>828</v>
      </c>
      <c r="C42" s="303"/>
      <c r="D42" s="303"/>
      <c r="E42" s="303"/>
      <c r="F42" s="303"/>
      <c r="G42" s="303"/>
      <c r="H42" s="303"/>
      <c r="I42" s="303"/>
      <c r="J42" s="303"/>
      <c r="K42" s="303"/>
      <c r="L42" s="303"/>
      <c r="M42" s="303"/>
      <c r="N42" s="303"/>
      <c r="O42" s="303"/>
      <c r="P42" s="197"/>
    </row>
    <row r="43" spans="1:16" ht="15.75" customHeight="1" x14ac:dyDescent="0.25">
      <c r="A43" s="197"/>
      <c r="B43" s="304" t="s">
        <v>450</v>
      </c>
      <c r="C43" s="305"/>
      <c r="D43" s="305"/>
      <c r="E43" s="305"/>
      <c r="F43" s="305"/>
      <c r="G43" s="305"/>
      <c r="H43" s="305"/>
      <c r="I43" s="305"/>
      <c r="J43" s="303"/>
      <c r="K43" s="303"/>
      <c r="L43" s="303"/>
      <c r="M43" s="303"/>
      <c r="N43" s="303"/>
      <c r="O43" s="303"/>
      <c r="P43" s="197"/>
    </row>
    <row r="44" spans="1:16" x14ac:dyDescent="0.25">
      <c r="A44" s="197"/>
      <c r="B44" s="307"/>
      <c r="C44" s="308"/>
      <c r="D44" s="308"/>
      <c r="E44" s="308"/>
      <c r="F44" s="308"/>
      <c r="G44" s="308"/>
      <c r="H44" s="308"/>
      <c r="I44" s="309"/>
      <c r="J44" s="308"/>
      <c r="K44" s="308"/>
      <c r="L44" s="308"/>
      <c r="M44" s="308"/>
      <c r="N44" s="308"/>
      <c r="O44" s="308"/>
      <c r="P44" s="197"/>
    </row>
    <row r="45" spans="1:16" ht="15.75" customHeight="1" x14ac:dyDescent="0.25">
      <c r="A45" s="197"/>
      <c r="B45" s="304" t="s">
        <v>438</v>
      </c>
      <c r="C45" s="305"/>
      <c r="D45" s="305"/>
      <c r="E45" s="305"/>
      <c r="F45" s="305"/>
      <c r="G45" s="305"/>
      <c r="H45" s="305"/>
      <c r="I45" s="305"/>
      <c r="J45" s="303"/>
      <c r="K45" s="303"/>
      <c r="L45" s="303"/>
      <c r="M45" s="303"/>
      <c r="N45" s="303"/>
      <c r="O45" s="303"/>
      <c r="P45" s="197"/>
    </row>
    <row r="46" spans="1:16" x14ac:dyDescent="0.25">
      <c r="A46" s="197"/>
      <c r="B46" s="95"/>
      <c r="C46" s="95"/>
      <c r="D46" s="95"/>
      <c r="E46" s="95"/>
      <c r="F46" s="95"/>
      <c r="G46" s="95"/>
      <c r="H46" s="95"/>
      <c r="I46" s="126"/>
      <c r="J46" s="95"/>
      <c r="K46" s="95"/>
      <c r="L46" s="95"/>
      <c r="M46" s="95"/>
      <c r="N46" s="95"/>
      <c r="O46" s="95"/>
      <c r="P46" s="197"/>
    </row>
    <row r="47" spans="1:16" x14ac:dyDescent="0.25">
      <c r="A47" s="197"/>
      <c r="B47" s="303" t="s">
        <v>439</v>
      </c>
      <c r="C47" s="95"/>
      <c r="D47" s="95"/>
      <c r="E47" s="95"/>
      <c r="F47" s="95"/>
      <c r="G47" s="95"/>
      <c r="H47" s="95"/>
      <c r="I47" s="95"/>
      <c r="J47" s="95"/>
      <c r="K47" s="95"/>
      <c r="L47" s="95"/>
      <c r="M47" s="95"/>
      <c r="N47" s="95"/>
      <c r="O47" s="95"/>
      <c r="P47" s="197"/>
    </row>
    <row r="48" spans="1:16" x14ac:dyDescent="0.25">
      <c r="A48" s="197"/>
      <c r="B48" s="95" t="s">
        <v>431</v>
      </c>
      <c r="C48" s="95"/>
      <c r="D48" s="95"/>
      <c r="E48" s="95"/>
      <c r="F48" s="95"/>
      <c r="G48" s="95"/>
      <c r="H48" s="95"/>
      <c r="I48" s="95"/>
      <c r="J48" s="95"/>
      <c r="K48" s="95"/>
      <c r="L48" s="95"/>
      <c r="M48" s="95"/>
      <c r="N48" s="95"/>
      <c r="O48" s="95"/>
      <c r="P48" s="197"/>
    </row>
    <row r="49" spans="1:16" x14ac:dyDescent="0.25">
      <c r="A49" s="197"/>
      <c r="B49" s="457" t="s">
        <v>432</v>
      </c>
      <c r="C49" s="458"/>
      <c r="D49" s="458"/>
      <c r="E49" s="458"/>
      <c r="F49" s="458"/>
      <c r="G49" s="458"/>
      <c r="H49" s="459"/>
      <c r="I49" s="95"/>
      <c r="J49" s="95"/>
      <c r="K49" s="95"/>
      <c r="L49" s="95"/>
      <c r="M49" s="95"/>
      <c r="N49" s="95"/>
      <c r="O49" s="95"/>
      <c r="P49" s="197"/>
    </row>
    <row r="50" spans="1:16" x14ac:dyDescent="0.25">
      <c r="A50" s="197"/>
      <c r="B50" s="95" t="s">
        <v>433</v>
      </c>
      <c r="C50" s="95"/>
      <c r="D50" s="95"/>
      <c r="E50" s="95"/>
      <c r="F50" s="95"/>
      <c r="G50" s="95"/>
      <c r="H50" s="95"/>
      <c r="I50" s="95"/>
      <c r="J50" s="95"/>
      <c r="K50" s="95"/>
      <c r="L50" s="95"/>
      <c r="M50" s="95"/>
      <c r="N50" s="95"/>
      <c r="O50" s="95"/>
      <c r="P50" s="197"/>
    </row>
    <row r="51" spans="1:16" x14ac:dyDescent="0.25">
      <c r="A51" s="197"/>
      <c r="B51" s="95"/>
      <c r="C51" s="95"/>
      <c r="D51" s="95"/>
      <c r="E51" s="95"/>
      <c r="F51" s="95"/>
      <c r="G51" s="95"/>
      <c r="H51" s="95"/>
      <c r="I51" s="95"/>
      <c r="J51" s="95"/>
      <c r="K51" s="95"/>
      <c r="L51" s="95"/>
      <c r="M51" s="95"/>
      <c r="N51" s="95"/>
      <c r="O51" s="95"/>
      <c r="P51" s="197"/>
    </row>
    <row r="52" spans="1:16" x14ac:dyDescent="0.25">
      <c r="A52" s="197"/>
      <c r="B52" s="303" t="s">
        <v>440</v>
      </c>
      <c r="C52" s="95"/>
      <c r="D52" s="95"/>
      <c r="E52" s="95"/>
      <c r="F52" s="95"/>
      <c r="G52" s="95"/>
      <c r="H52" s="95"/>
      <c r="I52" s="95"/>
      <c r="J52" s="95"/>
      <c r="K52" s="95"/>
      <c r="L52" s="95"/>
      <c r="M52" s="95"/>
      <c r="N52" s="95"/>
      <c r="O52" s="95"/>
      <c r="P52" s="197"/>
    </row>
    <row r="53" spans="1:16" x14ac:dyDescent="0.25">
      <c r="A53" s="197"/>
      <c r="B53" s="300" t="s">
        <v>430</v>
      </c>
      <c r="C53" s="95"/>
      <c r="D53" s="95"/>
      <c r="E53" s="95"/>
      <c r="F53" s="95"/>
      <c r="G53" s="95"/>
      <c r="H53" s="95"/>
      <c r="I53" s="95"/>
      <c r="J53" s="95"/>
      <c r="K53" s="95"/>
      <c r="L53" s="95"/>
      <c r="M53" s="95"/>
      <c r="N53" s="95"/>
      <c r="O53" s="95"/>
      <c r="P53" s="197"/>
    </row>
    <row r="54" spans="1:16" x14ac:dyDescent="0.25">
      <c r="A54" s="197"/>
      <c r="B54" s="95"/>
      <c r="C54" s="95"/>
      <c r="D54" s="95"/>
      <c r="E54" s="95"/>
      <c r="F54" s="95"/>
      <c r="G54" s="95"/>
      <c r="H54" s="95"/>
      <c r="I54" s="95"/>
      <c r="J54" s="95"/>
      <c r="K54" s="95"/>
      <c r="L54" s="95"/>
      <c r="M54" s="95"/>
      <c r="N54" s="95"/>
      <c r="O54" s="95"/>
      <c r="P54" s="197"/>
    </row>
    <row r="55" spans="1:16" x14ac:dyDescent="0.25">
      <c r="A55" s="197"/>
      <c r="B55" s="303" t="s">
        <v>451</v>
      </c>
      <c r="C55" s="95"/>
      <c r="D55" s="95"/>
      <c r="E55" s="95"/>
      <c r="F55" s="95"/>
      <c r="G55" s="95"/>
      <c r="H55" s="95"/>
      <c r="I55" s="95"/>
      <c r="J55" s="95"/>
      <c r="K55" s="95"/>
      <c r="L55" s="95"/>
      <c r="M55" s="95"/>
      <c r="N55" s="95"/>
      <c r="O55" s="95"/>
      <c r="P55" s="197"/>
    </row>
    <row r="56" spans="1:16" x14ac:dyDescent="0.25">
      <c r="A56" s="197"/>
      <c r="B56" s="300" t="s">
        <v>601</v>
      </c>
      <c r="C56" s="300"/>
      <c r="D56" s="300"/>
      <c r="E56" s="300"/>
      <c r="F56" s="300"/>
      <c r="G56" s="300"/>
      <c r="H56" s="300"/>
      <c r="I56" s="300"/>
      <c r="J56" s="300"/>
      <c r="K56" s="300"/>
      <c r="L56" s="300"/>
      <c r="M56" s="300"/>
      <c r="N56" s="300"/>
      <c r="O56" s="300"/>
      <c r="P56" s="197"/>
    </row>
    <row r="57" spans="1:16" x14ac:dyDescent="0.25">
      <c r="A57" s="197"/>
      <c r="B57" s="300"/>
      <c r="C57" s="95"/>
      <c r="D57" s="95"/>
      <c r="E57" s="95"/>
      <c r="F57" s="95"/>
      <c r="G57" s="95"/>
      <c r="H57" s="95"/>
      <c r="I57" s="95"/>
      <c r="J57" s="95"/>
      <c r="K57" s="95"/>
      <c r="L57" s="95"/>
      <c r="M57" s="95"/>
      <c r="N57" s="95"/>
      <c r="O57" s="95"/>
      <c r="P57" s="197"/>
    </row>
    <row r="58" spans="1:16" x14ac:dyDescent="0.25">
      <c r="A58" s="197"/>
      <c r="B58" s="303" t="s">
        <v>441</v>
      </c>
      <c r="C58" s="95"/>
      <c r="D58" s="95"/>
      <c r="E58" s="95"/>
      <c r="F58" s="95"/>
      <c r="G58" s="95"/>
      <c r="H58" s="95"/>
      <c r="I58" s="95"/>
      <c r="J58" s="95"/>
      <c r="K58" s="95"/>
      <c r="L58" s="95"/>
      <c r="M58" s="95"/>
      <c r="N58" s="95"/>
      <c r="O58" s="95"/>
      <c r="P58" s="197"/>
    </row>
    <row r="59" spans="1:16" x14ac:dyDescent="0.25">
      <c r="A59" s="197"/>
      <c r="B59" s="303"/>
      <c r="C59" s="95"/>
      <c r="D59" s="95"/>
      <c r="E59" s="95"/>
      <c r="F59" s="95"/>
      <c r="G59" s="95"/>
      <c r="H59" s="95"/>
      <c r="I59" s="95"/>
      <c r="J59" s="95"/>
      <c r="K59" s="95"/>
      <c r="L59" s="95"/>
      <c r="M59" s="95"/>
      <c r="N59" s="95"/>
      <c r="O59" s="95"/>
      <c r="P59" s="197"/>
    </row>
    <row r="60" spans="1:16" x14ac:dyDescent="0.25">
      <c r="A60" s="197"/>
      <c r="B60" s="303" t="s">
        <v>442</v>
      </c>
      <c r="C60" s="95"/>
      <c r="D60" s="95"/>
      <c r="E60" s="95"/>
      <c r="F60" s="95"/>
      <c r="G60" s="95"/>
      <c r="H60" s="95"/>
      <c r="I60" s="95"/>
      <c r="J60" s="95"/>
      <c r="K60" s="95"/>
      <c r="L60" s="95"/>
      <c r="M60" s="95"/>
      <c r="N60" s="95"/>
      <c r="O60" s="95"/>
      <c r="P60" s="197"/>
    </row>
    <row r="61" spans="1:16" x14ac:dyDescent="0.25">
      <c r="A61" s="197"/>
      <c r="B61" s="303"/>
      <c r="C61" s="95"/>
      <c r="D61" s="95"/>
      <c r="E61" s="95"/>
      <c r="F61" s="95"/>
      <c r="G61" s="95"/>
      <c r="H61" s="95"/>
      <c r="I61" s="95"/>
      <c r="J61" s="95"/>
      <c r="K61" s="95"/>
      <c r="L61" s="95"/>
      <c r="M61" s="95"/>
      <c r="N61" s="95"/>
      <c r="O61" s="95"/>
      <c r="P61" s="197"/>
    </row>
    <row r="62" spans="1:16" ht="15.75" customHeight="1" x14ac:dyDescent="0.25">
      <c r="A62" s="197"/>
      <c r="B62" s="303" t="s">
        <v>452</v>
      </c>
      <c r="C62" s="303"/>
      <c r="D62" s="303"/>
      <c r="E62" s="303"/>
      <c r="F62" s="303"/>
      <c r="G62" s="303"/>
      <c r="H62" s="303"/>
      <c r="I62" s="303"/>
      <c r="J62" s="303"/>
      <c r="K62" s="303"/>
      <c r="L62" s="303"/>
      <c r="M62" s="303"/>
      <c r="N62" s="303"/>
      <c r="O62" s="303"/>
      <c r="P62" s="197"/>
    </row>
    <row r="63" spans="1:16" ht="15.75" customHeight="1" x14ac:dyDescent="0.25">
      <c r="A63" s="197"/>
      <c r="B63" s="300" t="s">
        <v>937</v>
      </c>
      <c r="C63" s="303"/>
      <c r="D63" s="303"/>
      <c r="E63" s="303"/>
      <c r="F63" s="303"/>
      <c r="G63" s="303"/>
      <c r="H63" s="303"/>
      <c r="I63" s="303"/>
      <c r="J63" s="303"/>
      <c r="K63" s="303"/>
      <c r="L63" s="303"/>
      <c r="M63" s="303"/>
      <c r="N63" s="303"/>
      <c r="O63" s="303"/>
      <c r="P63" s="197"/>
    </row>
    <row r="64" spans="1:16" x14ac:dyDescent="0.25">
      <c r="A64" s="197"/>
      <c r="B64" s="307"/>
      <c r="C64" s="308"/>
      <c r="D64" s="308"/>
      <c r="E64" s="308"/>
      <c r="F64" s="308"/>
      <c r="G64" s="308"/>
      <c r="H64" s="308"/>
      <c r="I64" s="308"/>
      <c r="J64" s="308"/>
      <c r="K64" s="308"/>
      <c r="L64" s="308"/>
      <c r="M64" s="308"/>
      <c r="N64" s="308"/>
      <c r="O64" s="308"/>
      <c r="P64" s="197"/>
    </row>
    <row r="65" spans="1:16" x14ac:dyDescent="0.25">
      <c r="A65" s="197"/>
      <c r="B65" s="303" t="s">
        <v>443</v>
      </c>
      <c r="C65" s="303"/>
      <c r="D65" s="303"/>
      <c r="E65" s="303"/>
      <c r="F65" s="303"/>
      <c r="G65" s="303"/>
      <c r="H65" s="303"/>
      <c r="I65" s="303"/>
      <c r="J65" s="303"/>
      <c r="K65" s="303"/>
      <c r="L65" s="303"/>
      <c r="M65" s="303"/>
      <c r="N65" s="303"/>
      <c r="O65" s="303"/>
      <c r="P65" s="197"/>
    </row>
    <row r="66" spans="1:16" x14ac:dyDescent="0.25">
      <c r="A66" s="197"/>
      <c r="B66" s="303"/>
      <c r="C66" s="303"/>
      <c r="D66" s="303"/>
      <c r="E66" s="303"/>
      <c r="F66" s="303"/>
      <c r="G66" s="303"/>
      <c r="H66" s="303"/>
      <c r="I66" s="303"/>
      <c r="J66" s="303"/>
      <c r="K66" s="303"/>
      <c r="L66" s="303"/>
      <c r="M66" s="303"/>
      <c r="N66" s="303"/>
      <c r="O66" s="303"/>
      <c r="P66" s="197"/>
    </row>
    <row r="67" spans="1:16" ht="15.75" customHeight="1" x14ac:dyDescent="0.25">
      <c r="A67" s="197"/>
      <c r="B67" s="303" t="s">
        <v>444</v>
      </c>
      <c r="C67" s="303"/>
      <c r="D67" s="303"/>
      <c r="E67" s="303"/>
      <c r="F67" s="303"/>
      <c r="G67" s="303"/>
      <c r="H67" s="303"/>
      <c r="I67" s="303"/>
      <c r="J67" s="303"/>
      <c r="K67" s="303"/>
      <c r="L67" s="303"/>
      <c r="M67" s="303"/>
      <c r="N67" s="303"/>
      <c r="O67" s="303"/>
      <c r="P67" s="197"/>
    </row>
    <row r="68" spans="1:16" x14ac:dyDescent="0.25">
      <c r="A68" s="197"/>
      <c r="B68" s="197"/>
      <c r="C68" s="197"/>
      <c r="D68" s="197"/>
      <c r="E68" s="197"/>
      <c r="F68" s="197"/>
      <c r="G68" s="197"/>
      <c r="H68" s="197"/>
      <c r="I68" s="197"/>
      <c r="J68" s="197"/>
      <c r="K68" s="197"/>
      <c r="L68" s="197"/>
      <c r="M68" s="197"/>
      <c r="N68" s="197"/>
      <c r="O68" s="197"/>
      <c r="P68" s="197"/>
    </row>
  </sheetData>
  <sheetProtection algorithmName="SHA-512" hashValue="he6W+aUDd231G7/9nU3BcVnYIv+XtVpmoHQOO21HBuRna0yYqmag6hfDm1llhLVdRuZvcvLND0Ia5TfEvruJrA==" saltValue="kM2AqOL2b4dStQL43S1OtQ==" spinCount="100000" sheet="1" objects="1" scenarios="1"/>
  <mergeCells count="3">
    <mergeCell ref="B6:O6"/>
    <mergeCell ref="E3:K3"/>
    <mergeCell ref="B49:H49"/>
  </mergeCells>
  <hyperlinks>
    <hyperlink ref="B49" r:id="rId1" location="downloads" xr:uid="{00000000-0004-0000-0000-000000000000}"/>
  </hyperlinks>
  <pageMargins left="0.7" right="0.7" top="0.75" bottom="0.75" header="0.3" footer="0.3"/>
  <pageSetup paperSize="9" scale="61"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140"/>
  <sheetViews>
    <sheetView zoomScaleNormal="100" zoomScaleSheetLayoutView="100" workbookViewId="0"/>
  </sheetViews>
  <sheetFormatPr defaultRowHeight="15.75" x14ac:dyDescent="0.25"/>
  <cols>
    <col min="1" max="1" width="2.7109375" style="441" customWidth="1"/>
    <col min="2" max="2" width="5.7109375" style="441" customWidth="1"/>
    <col min="3" max="3" width="90.85546875" style="441" customWidth="1"/>
    <col min="4" max="5" width="5.7109375" style="441" customWidth="1"/>
    <col min="6" max="6" width="2.7109375" style="441" customWidth="1"/>
    <col min="7" max="7" width="9.140625" style="442"/>
    <col min="8" max="8" width="9.140625" style="444"/>
    <col min="9" max="16384" width="9.140625" style="442"/>
  </cols>
  <sheetData>
    <row r="1" spans="1:8" x14ac:dyDescent="0.25">
      <c r="A1" s="228"/>
      <c r="B1" s="240" t="s">
        <v>825</v>
      </c>
      <c r="C1" s="220"/>
      <c r="D1" s="241"/>
      <c r="E1" s="241"/>
      <c r="F1" s="242"/>
    </row>
    <row r="2" spans="1:8" x14ac:dyDescent="0.25">
      <c r="A2" s="220"/>
      <c r="B2" s="221"/>
      <c r="C2" s="220"/>
      <c r="D2" s="241"/>
      <c r="E2" s="241"/>
      <c r="F2" s="242"/>
    </row>
    <row r="3" spans="1:8" x14ac:dyDescent="0.25">
      <c r="A3" s="220"/>
      <c r="B3" s="222">
        <f>'Section A'!E17</f>
        <v>0</v>
      </c>
      <c r="C3" s="220"/>
      <c r="D3" s="241"/>
      <c r="E3" s="241"/>
      <c r="F3" s="242"/>
    </row>
    <row r="4" spans="1:8" x14ac:dyDescent="0.25">
      <c r="A4" s="241"/>
      <c r="B4" s="241"/>
      <c r="C4" s="420"/>
      <c r="D4" s="241"/>
      <c r="E4" s="241"/>
      <c r="F4" s="242"/>
    </row>
    <row r="5" spans="1:8" x14ac:dyDescent="0.25">
      <c r="A5" s="243"/>
      <c r="B5" s="243"/>
      <c r="C5" s="243"/>
      <c r="D5" s="241"/>
      <c r="E5" s="241"/>
      <c r="F5" s="242"/>
    </row>
    <row r="6" spans="1:8" x14ac:dyDescent="0.25">
      <c r="A6" s="243"/>
      <c r="B6" s="547" t="s">
        <v>817</v>
      </c>
      <c r="C6" s="547"/>
      <c r="D6" s="547"/>
      <c r="E6" s="547"/>
      <c r="F6" s="242"/>
    </row>
    <row r="7" spans="1:8" s="445" customFormat="1" ht="15" x14ac:dyDescent="0.25">
      <c r="A7" s="312"/>
      <c r="B7" s="312"/>
      <c r="C7" s="312"/>
      <c r="D7" s="312"/>
      <c r="E7" s="312"/>
      <c r="F7" s="313"/>
      <c r="H7" s="444"/>
    </row>
    <row r="8" spans="1:8" s="445" customFormat="1" ht="35.1" customHeight="1" thickBot="1" x14ac:dyDescent="0.3">
      <c r="A8" s="312"/>
      <c r="B8" s="324">
        <v>1</v>
      </c>
      <c r="C8" s="563" t="s">
        <v>785</v>
      </c>
      <c r="D8" s="564"/>
      <c r="E8" s="325"/>
      <c r="F8" s="313"/>
      <c r="H8" s="444"/>
    </row>
    <row r="9" spans="1:8" s="445" customFormat="1" ht="16.5" thickBot="1" x14ac:dyDescent="0.3">
      <c r="A9" s="312"/>
      <c r="B9" s="326"/>
      <c r="C9" s="22"/>
      <c r="D9" s="316"/>
      <c r="E9" s="327"/>
      <c r="F9" s="313"/>
      <c r="H9" s="444"/>
    </row>
    <row r="10" spans="1:8" s="445" customFormat="1" x14ac:dyDescent="0.25">
      <c r="A10" s="312"/>
      <c r="B10" s="328"/>
      <c r="C10" s="317"/>
      <c r="D10" s="318"/>
      <c r="E10" s="329"/>
      <c r="F10" s="313"/>
      <c r="H10" s="444"/>
    </row>
    <row r="11" spans="1:8" s="445" customFormat="1" ht="35.1" customHeight="1" thickBot="1" x14ac:dyDescent="0.3">
      <c r="A11" s="312"/>
      <c r="B11" s="330" t="s">
        <v>58</v>
      </c>
      <c r="C11" s="561" t="s">
        <v>704</v>
      </c>
      <c r="D11" s="562"/>
      <c r="E11" s="331"/>
      <c r="F11" s="313"/>
      <c r="H11" s="444"/>
    </row>
    <row r="12" spans="1:8" s="445" customFormat="1" ht="16.5" thickBot="1" x14ac:dyDescent="0.3">
      <c r="A12" s="312"/>
      <c r="B12" s="326"/>
      <c r="C12" s="22"/>
      <c r="D12" s="67" t="s">
        <v>551</v>
      </c>
      <c r="E12" s="332"/>
      <c r="F12" s="313"/>
      <c r="H12" s="446" t="b">
        <f>IF(AND(C9=0,C12&lt;&gt;0),FALSE,TRUE)</f>
        <v>1</v>
      </c>
    </row>
    <row r="13" spans="1:8" s="445" customFormat="1" x14ac:dyDescent="0.25">
      <c r="A13" s="312"/>
      <c r="B13" s="333"/>
      <c r="C13" s="334"/>
      <c r="D13" s="335"/>
      <c r="E13" s="336"/>
      <c r="F13" s="313"/>
      <c r="H13" s="444"/>
    </row>
    <row r="14" spans="1:8" s="445" customFormat="1" ht="15" x14ac:dyDescent="0.25">
      <c r="A14" s="312"/>
      <c r="B14" s="312"/>
      <c r="C14" s="314"/>
      <c r="D14" s="312"/>
      <c r="E14" s="312"/>
      <c r="F14" s="313"/>
      <c r="H14" s="444"/>
    </row>
    <row r="15" spans="1:8" s="445" customFormat="1" ht="17.100000000000001" customHeight="1" x14ac:dyDescent="0.25">
      <c r="A15" s="312"/>
      <c r="B15" s="345">
        <v>2</v>
      </c>
      <c r="C15" s="569" t="s">
        <v>705</v>
      </c>
      <c r="D15" s="570"/>
      <c r="E15" s="346"/>
      <c r="F15" s="313"/>
      <c r="H15" s="444"/>
    </row>
    <row r="16" spans="1:8" s="445" customFormat="1" ht="86.1" customHeight="1" thickBot="1" x14ac:dyDescent="0.3">
      <c r="A16" s="312"/>
      <c r="B16" s="347"/>
      <c r="C16" s="571" t="s">
        <v>706</v>
      </c>
      <c r="D16" s="572"/>
      <c r="E16" s="348"/>
      <c r="F16" s="313"/>
      <c r="H16" s="444"/>
    </row>
    <row r="17" spans="1:8" s="445" customFormat="1" ht="16.5" thickBot="1" x14ac:dyDescent="0.3">
      <c r="A17" s="312"/>
      <c r="B17" s="349"/>
      <c r="C17" s="22"/>
      <c r="D17" s="342"/>
      <c r="E17" s="350"/>
      <c r="F17" s="313"/>
      <c r="H17" s="444"/>
    </row>
    <row r="18" spans="1:8" s="445" customFormat="1" x14ac:dyDescent="0.25">
      <c r="A18" s="312"/>
      <c r="B18" s="351"/>
      <c r="C18" s="343"/>
      <c r="D18" s="344"/>
      <c r="E18" s="352"/>
      <c r="F18" s="313"/>
      <c r="H18" s="444"/>
    </row>
    <row r="19" spans="1:8" s="445" customFormat="1" ht="35.1" customHeight="1" thickBot="1" x14ac:dyDescent="0.3">
      <c r="A19" s="312"/>
      <c r="B19" s="347" t="s">
        <v>1</v>
      </c>
      <c r="C19" s="573" t="s">
        <v>704</v>
      </c>
      <c r="D19" s="574"/>
      <c r="E19" s="348"/>
      <c r="F19" s="313"/>
      <c r="H19" s="444"/>
    </row>
    <row r="20" spans="1:8" s="445" customFormat="1" ht="16.5" thickBot="1" x14ac:dyDescent="0.3">
      <c r="A20" s="312"/>
      <c r="B20" s="349"/>
      <c r="C20" s="22"/>
      <c r="D20" s="67" t="s">
        <v>551</v>
      </c>
      <c r="E20" s="353"/>
      <c r="F20" s="313"/>
      <c r="H20" s="446" t="b">
        <f>IF(AND(C17=0,C20&lt;&gt;0),FALSE,TRUE)</f>
        <v>1</v>
      </c>
    </row>
    <row r="21" spans="1:8" s="445" customFormat="1" x14ac:dyDescent="0.25">
      <c r="A21" s="312"/>
      <c r="B21" s="354"/>
      <c r="C21" s="355"/>
      <c r="D21" s="356"/>
      <c r="E21" s="357"/>
      <c r="F21" s="313"/>
      <c r="H21" s="444"/>
    </row>
    <row r="22" spans="1:8" s="445" customFormat="1" ht="15" x14ac:dyDescent="0.25">
      <c r="A22" s="312"/>
      <c r="B22" s="312"/>
      <c r="C22" s="314"/>
      <c r="D22" s="312"/>
      <c r="E22" s="312"/>
      <c r="F22" s="313"/>
      <c r="H22" s="444"/>
    </row>
    <row r="23" spans="1:8" s="445" customFormat="1" ht="17.100000000000001" customHeight="1" thickBot="1" x14ac:dyDescent="0.3">
      <c r="A23" s="312"/>
      <c r="B23" s="324">
        <v>3</v>
      </c>
      <c r="C23" s="563" t="s">
        <v>707</v>
      </c>
      <c r="D23" s="564"/>
      <c r="E23" s="325"/>
      <c r="F23" s="313"/>
      <c r="H23" s="444"/>
    </row>
    <row r="24" spans="1:8" s="445" customFormat="1" ht="16.5" thickBot="1" x14ac:dyDescent="0.3">
      <c r="A24" s="312"/>
      <c r="B24" s="326"/>
      <c r="C24" s="22"/>
      <c r="D24" s="316"/>
      <c r="E24" s="327"/>
      <c r="F24" s="313"/>
      <c r="H24" s="444"/>
    </row>
    <row r="25" spans="1:8" s="445" customFormat="1" x14ac:dyDescent="0.25">
      <c r="A25" s="312"/>
      <c r="B25" s="333"/>
      <c r="C25" s="334"/>
      <c r="D25" s="337"/>
      <c r="E25" s="338"/>
      <c r="F25" s="313"/>
      <c r="H25" s="444"/>
    </row>
    <row r="26" spans="1:8" s="445" customFormat="1" ht="15" x14ac:dyDescent="0.25">
      <c r="A26" s="312"/>
      <c r="B26" s="312"/>
      <c r="C26" s="314"/>
      <c r="D26" s="312"/>
      <c r="E26" s="312"/>
      <c r="F26" s="313"/>
      <c r="H26" s="444"/>
    </row>
    <row r="27" spans="1:8" s="445" customFormat="1" ht="17.100000000000001" customHeight="1" thickBot="1" x14ac:dyDescent="0.3">
      <c r="A27" s="312"/>
      <c r="B27" s="324">
        <v>4</v>
      </c>
      <c r="C27" s="563" t="s">
        <v>708</v>
      </c>
      <c r="D27" s="564"/>
      <c r="E27" s="325"/>
      <c r="F27" s="313"/>
      <c r="H27" s="444"/>
    </row>
    <row r="28" spans="1:8" s="445" customFormat="1" ht="16.5" thickBot="1" x14ac:dyDescent="0.3">
      <c r="A28" s="312"/>
      <c r="B28" s="326"/>
      <c r="C28" s="22"/>
      <c r="D28" s="316"/>
      <c r="E28" s="327"/>
      <c r="F28" s="313"/>
      <c r="H28" s="444"/>
    </row>
    <row r="29" spans="1:8" s="445" customFormat="1" x14ac:dyDescent="0.25">
      <c r="A29" s="312"/>
      <c r="B29" s="333"/>
      <c r="C29" s="334"/>
      <c r="D29" s="337"/>
      <c r="E29" s="338"/>
      <c r="F29" s="313"/>
      <c r="H29" s="444"/>
    </row>
    <row r="30" spans="1:8" s="445" customFormat="1" ht="15" x14ac:dyDescent="0.25">
      <c r="A30" s="312"/>
      <c r="B30" s="312"/>
      <c r="C30" s="314"/>
      <c r="D30" s="312"/>
      <c r="E30" s="312"/>
      <c r="F30" s="313"/>
      <c r="H30" s="444"/>
    </row>
    <row r="31" spans="1:8" s="445" customFormat="1" ht="17.100000000000001" customHeight="1" x14ac:dyDescent="0.25">
      <c r="A31" s="312"/>
      <c r="B31" s="324">
        <v>5</v>
      </c>
      <c r="C31" s="565" t="s">
        <v>709</v>
      </c>
      <c r="D31" s="566"/>
      <c r="E31" s="325"/>
      <c r="F31" s="313"/>
      <c r="H31" s="444"/>
    </row>
    <row r="32" spans="1:8" s="445" customFormat="1" ht="125.1" customHeight="1" thickBot="1" x14ac:dyDescent="0.3">
      <c r="A32" s="312"/>
      <c r="B32" s="330"/>
      <c r="C32" s="567" t="s">
        <v>710</v>
      </c>
      <c r="D32" s="568"/>
      <c r="E32" s="339"/>
      <c r="F32" s="313"/>
      <c r="H32" s="444"/>
    </row>
    <row r="33" spans="1:8" s="445" customFormat="1" ht="16.5" thickBot="1" x14ac:dyDescent="0.3">
      <c r="A33" s="312"/>
      <c r="B33" s="326"/>
      <c r="C33" s="22"/>
      <c r="D33" s="316"/>
      <c r="E33" s="327"/>
      <c r="F33" s="313"/>
      <c r="H33" s="444"/>
    </row>
    <row r="34" spans="1:8" s="445" customFormat="1" x14ac:dyDescent="0.25">
      <c r="A34" s="312"/>
      <c r="B34" s="333"/>
      <c r="C34" s="334"/>
      <c r="D34" s="337"/>
      <c r="E34" s="338"/>
      <c r="F34" s="313"/>
      <c r="H34" s="444"/>
    </row>
    <row r="35" spans="1:8" s="445" customFormat="1" ht="15" x14ac:dyDescent="0.25">
      <c r="A35" s="312"/>
      <c r="B35" s="312"/>
      <c r="C35" s="314"/>
      <c r="D35" s="312"/>
      <c r="E35" s="312"/>
      <c r="F35" s="313"/>
      <c r="H35" s="444"/>
    </row>
    <row r="36" spans="1:8" s="445" customFormat="1" ht="17.100000000000001" customHeight="1" x14ac:dyDescent="0.25">
      <c r="A36" s="312"/>
      <c r="B36" s="324">
        <v>6</v>
      </c>
      <c r="C36" s="565" t="s">
        <v>711</v>
      </c>
      <c r="D36" s="566"/>
      <c r="E36" s="325"/>
      <c r="F36" s="313"/>
      <c r="H36" s="444"/>
    </row>
    <row r="37" spans="1:8" s="445" customFormat="1" ht="17.100000000000001" customHeight="1" thickBot="1" x14ac:dyDescent="0.3">
      <c r="A37" s="312"/>
      <c r="B37" s="330"/>
      <c r="C37" s="567" t="s">
        <v>712</v>
      </c>
      <c r="D37" s="568"/>
      <c r="E37" s="339"/>
      <c r="F37" s="313"/>
      <c r="H37" s="444"/>
    </row>
    <row r="38" spans="1:8" s="445" customFormat="1" ht="16.5" thickBot="1" x14ac:dyDescent="0.3">
      <c r="A38" s="312"/>
      <c r="B38" s="326"/>
      <c r="C38" s="22"/>
      <c r="D38" s="316"/>
      <c r="E38" s="327"/>
      <c r="F38" s="313"/>
      <c r="H38" s="444"/>
    </row>
    <row r="39" spans="1:8" s="445" customFormat="1" x14ac:dyDescent="0.25">
      <c r="A39" s="312"/>
      <c r="B39" s="333"/>
      <c r="C39" s="334"/>
      <c r="D39" s="337"/>
      <c r="E39" s="338"/>
      <c r="F39" s="313"/>
      <c r="H39" s="444"/>
    </row>
    <row r="40" spans="1:8" s="445" customFormat="1" ht="15" x14ac:dyDescent="0.25">
      <c r="A40" s="312"/>
      <c r="B40" s="312"/>
      <c r="C40" s="314"/>
      <c r="D40" s="312"/>
      <c r="E40" s="312"/>
      <c r="F40" s="313"/>
      <c r="H40" s="444"/>
    </row>
    <row r="41" spans="1:8" s="445" customFormat="1" ht="17.100000000000001" customHeight="1" x14ac:dyDescent="0.25">
      <c r="A41" s="312"/>
      <c r="B41" s="324">
        <v>7</v>
      </c>
      <c r="C41" s="565" t="s">
        <v>713</v>
      </c>
      <c r="D41" s="566"/>
      <c r="E41" s="325"/>
      <c r="F41" s="313"/>
      <c r="H41" s="444"/>
    </row>
    <row r="42" spans="1:8" s="445" customFormat="1" ht="17.100000000000001" customHeight="1" thickBot="1" x14ac:dyDescent="0.3">
      <c r="A42" s="312"/>
      <c r="B42" s="330"/>
      <c r="C42" s="567" t="s">
        <v>714</v>
      </c>
      <c r="D42" s="568"/>
      <c r="E42" s="339"/>
      <c r="F42" s="313"/>
      <c r="H42" s="444"/>
    </row>
    <row r="43" spans="1:8" s="445" customFormat="1" ht="16.5" thickBot="1" x14ac:dyDescent="0.3">
      <c r="A43" s="312"/>
      <c r="B43" s="326"/>
      <c r="C43" s="22"/>
      <c r="D43" s="316"/>
      <c r="E43" s="327"/>
      <c r="F43" s="313"/>
      <c r="H43" s="444"/>
    </row>
    <row r="44" spans="1:8" s="445" customFormat="1" x14ac:dyDescent="0.25">
      <c r="A44" s="312"/>
      <c r="B44" s="333"/>
      <c r="C44" s="334"/>
      <c r="D44" s="337"/>
      <c r="E44" s="338"/>
      <c r="F44" s="313"/>
      <c r="H44" s="444"/>
    </row>
    <row r="45" spans="1:8" s="445" customFormat="1" ht="15" x14ac:dyDescent="0.25">
      <c r="A45" s="312"/>
      <c r="B45" s="312"/>
      <c r="C45" s="314"/>
      <c r="D45" s="312"/>
      <c r="E45" s="312"/>
      <c r="F45" s="313"/>
      <c r="H45" s="444"/>
    </row>
    <row r="46" spans="1:8" s="445" customFormat="1" ht="35.1" customHeight="1" thickBot="1" x14ac:dyDescent="0.3">
      <c r="A46" s="312"/>
      <c r="B46" s="324">
        <v>8</v>
      </c>
      <c r="C46" s="563" t="s">
        <v>715</v>
      </c>
      <c r="D46" s="564"/>
      <c r="E46" s="325"/>
      <c r="F46" s="313"/>
      <c r="H46" s="444"/>
    </row>
    <row r="47" spans="1:8" s="445" customFormat="1" ht="16.5" thickBot="1" x14ac:dyDescent="0.3">
      <c r="A47" s="312"/>
      <c r="B47" s="326"/>
      <c r="C47" s="22"/>
      <c r="D47" s="316"/>
      <c r="E47" s="327"/>
      <c r="F47" s="313"/>
      <c r="H47" s="444"/>
    </row>
    <row r="48" spans="1:8" s="445" customFormat="1" x14ac:dyDescent="0.25">
      <c r="A48" s="312"/>
      <c r="B48" s="333"/>
      <c r="C48" s="334"/>
      <c r="D48" s="337"/>
      <c r="E48" s="338"/>
      <c r="F48" s="313"/>
      <c r="H48" s="444"/>
    </row>
    <row r="49" spans="1:8" s="445" customFormat="1" ht="15" x14ac:dyDescent="0.25">
      <c r="A49" s="312"/>
      <c r="B49" s="312"/>
      <c r="C49" s="314"/>
      <c r="D49" s="312"/>
      <c r="E49" s="312"/>
      <c r="F49" s="313"/>
      <c r="H49" s="444"/>
    </row>
    <row r="50" spans="1:8" s="445" customFormat="1" ht="69.95" customHeight="1" x14ac:dyDescent="0.25">
      <c r="A50" s="312"/>
      <c r="B50" s="324">
        <v>9</v>
      </c>
      <c r="C50" s="565" t="s">
        <v>786</v>
      </c>
      <c r="D50" s="566"/>
      <c r="E50" s="325"/>
      <c r="F50" s="313"/>
      <c r="H50" s="444"/>
    </row>
    <row r="51" spans="1:8" s="445" customFormat="1" ht="17.100000000000001" customHeight="1" thickBot="1" x14ac:dyDescent="0.3">
      <c r="A51" s="312"/>
      <c r="B51" s="330"/>
      <c r="C51" s="567" t="s">
        <v>882</v>
      </c>
      <c r="D51" s="568"/>
      <c r="E51" s="339"/>
      <c r="F51" s="313"/>
      <c r="H51" s="444"/>
    </row>
    <row r="52" spans="1:8" s="445" customFormat="1" ht="16.5" thickBot="1" x14ac:dyDescent="0.3">
      <c r="A52" s="312"/>
      <c r="B52" s="326"/>
      <c r="C52" s="22"/>
      <c r="D52" s="316"/>
      <c r="E52" s="327"/>
      <c r="F52" s="313"/>
      <c r="H52" s="444"/>
    </row>
    <row r="53" spans="1:8" s="445" customFormat="1" x14ac:dyDescent="0.25">
      <c r="A53" s="312"/>
      <c r="B53" s="333"/>
      <c r="C53" s="334"/>
      <c r="D53" s="337"/>
      <c r="E53" s="338"/>
      <c r="F53" s="313"/>
      <c r="H53" s="444"/>
    </row>
    <row r="54" spans="1:8" s="445" customFormat="1" x14ac:dyDescent="0.25">
      <c r="A54" s="312"/>
      <c r="B54" s="320"/>
      <c r="C54" s="314"/>
      <c r="D54" s="321"/>
      <c r="E54" s="321"/>
      <c r="F54" s="313"/>
      <c r="H54" s="444"/>
    </row>
    <row r="55" spans="1:8" s="445" customFormat="1" ht="35.1" customHeight="1" x14ac:dyDescent="0.25">
      <c r="A55" s="312"/>
      <c r="B55" s="324">
        <v>10</v>
      </c>
      <c r="C55" s="565" t="s">
        <v>716</v>
      </c>
      <c r="D55" s="566"/>
      <c r="E55" s="325"/>
      <c r="F55" s="313"/>
      <c r="H55" s="444"/>
    </row>
    <row r="56" spans="1:8" s="445" customFormat="1" ht="51.95" customHeight="1" thickBot="1" x14ac:dyDescent="0.3">
      <c r="A56" s="312"/>
      <c r="B56" s="330"/>
      <c r="C56" s="567" t="s">
        <v>717</v>
      </c>
      <c r="D56" s="568"/>
      <c r="E56" s="339"/>
      <c r="F56" s="313"/>
      <c r="H56" s="444"/>
    </row>
    <row r="57" spans="1:8" s="445" customFormat="1" ht="16.5" thickBot="1" x14ac:dyDescent="0.3">
      <c r="A57" s="312"/>
      <c r="B57" s="326"/>
      <c r="C57" s="26"/>
      <c r="D57" s="316"/>
      <c r="E57" s="327"/>
      <c r="F57" s="313"/>
      <c r="H57" s="444"/>
    </row>
    <row r="58" spans="1:8" s="445" customFormat="1" x14ac:dyDescent="0.25">
      <c r="A58" s="312"/>
      <c r="B58" s="328"/>
      <c r="C58" s="317"/>
      <c r="D58" s="318"/>
      <c r="E58" s="329"/>
      <c r="F58" s="313"/>
      <c r="H58" s="444"/>
    </row>
    <row r="59" spans="1:8" s="445" customFormat="1" ht="35.1" customHeight="1" thickBot="1" x14ac:dyDescent="0.3">
      <c r="A59" s="312"/>
      <c r="B59" s="330" t="s">
        <v>549</v>
      </c>
      <c r="C59" s="561" t="s">
        <v>718</v>
      </c>
      <c r="D59" s="562"/>
      <c r="E59" s="340"/>
      <c r="F59" s="313"/>
      <c r="H59" s="444"/>
    </row>
    <row r="60" spans="1:8" s="445" customFormat="1" ht="16.5" thickBot="1" x14ac:dyDescent="0.3">
      <c r="A60" s="312"/>
      <c r="B60" s="326"/>
      <c r="C60" s="22"/>
      <c r="D60" s="316"/>
      <c r="E60" s="327"/>
      <c r="F60" s="313"/>
      <c r="H60" s="446" t="b">
        <f>IF(AND(C60=0,C57&lt;&gt;0),FALSE,TRUE)</f>
        <v>1</v>
      </c>
    </row>
    <row r="61" spans="1:8" s="445" customFormat="1" x14ac:dyDescent="0.25">
      <c r="A61" s="312"/>
      <c r="B61" s="333"/>
      <c r="C61" s="334"/>
      <c r="D61" s="337"/>
      <c r="E61" s="338"/>
      <c r="F61" s="313"/>
      <c r="H61" s="444"/>
    </row>
    <row r="62" spans="1:8" s="445" customFormat="1" x14ac:dyDescent="0.25">
      <c r="A62" s="312"/>
      <c r="B62" s="320"/>
      <c r="C62" s="314"/>
      <c r="D62" s="321"/>
      <c r="E62" s="321"/>
      <c r="F62" s="313"/>
      <c r="H62" s="444"/>
    </row>
    <row r="63" spans="1:8" s="445" customFormat="1" ht="35.1" customHeight="1" thickBot="1" x14ac:dyDescent="0.3">
      <c r="A63" s="312"/>
      <c r="B63" s="324">
        <v>11</v>
      </c>
      <c r="C63" s="563" t="s">
        <v>719</v>
      </c>
      <c r="D63" s="564"/>
      <c r="E63" s="325"/>
      <c r="F63" s="313"/>
      <c r="H63" s="444"/>
    </row>
    <row r="64" spans="1:8" s="445" customFormat="1" ht="16.5" thickBot="1" x14ac:dyDescent="0.3">
      <c r="A64" s="312"/>
      <c r="B64" s="326"/>
      <c r="C64" s="26"/>
      <c r="D64" s="316"/>
      <c r="E64" s="327"/>
      <c r="F64" s="313"/>
      <c r="H64" s="444"/>
    </row>
    <row r="65" spans="1:8" s="445" customFormat="1" x14ac:dyDescent="0.25">
      <c r="A65" s="312"/>
      <c r="B65" s="328"/>
      <c r="C65" s="317"/>
      <c r="D65" s="318"/>
      <c r="E65" s="329"/>
      <c r="F65" s="313"/>
      <c r="H65" s="444"/>
    </row>
    <row r="66" spans="1:8" s="445" customFormat="1" ht="17.100000000000001" customHeight="1" thickBot="1" x14ac:dyDescent="0.3">
      <c r="A66" s="312"/>
      <c r="B66" s="330" t="s">
        <v>514</v>
      </c>
      <c r="C66" s="561" t="s">
        <v>720</v>
      </c>
      <c r="D66" s="562"/>
      <c r="E66" s="340"/>
      <c r="F66" s="313"/>
      <c r="H66" s="444"/>
    </row>
    <row r="67" spans="1:8" s="445" customFormat="1" ht="16.5" thickBot="1" x14ac:dyDescent="0.3">
      <c r="A67" s="312"/>
      <c r="B67" s="326"/>
      <c r="C67" s="22"/>
      <c r="D67" s="316"/>
      <c r="E67" s="327"/>
      <c r="F67" s="313"/>
      <c r="H67" s="446" t="b">
        <f>IF(AND(C67=0,C64&lt;&gt;0),FALSE,TRUE)</f>
        <v>1</v>
      </c>
    </row>
    <row r="68" spans="1:8" s="445" customFormat="1" x14ac:dyDescent="0.25">
      <c r="A68" s="312"/>
      <c r="B68" s="333"/>
      <c r="C68" s="334"/>
      <c r="D68" s="337"/>
      <c r="E68" s="338"/>
      <c r="F68" s="313"/>
      <c r="H68" s="444"/>
    </row>
    <row r="69" spans="1:8" s="445" customFormat="1" x14ac:dyDescent="0.25">
      <c r="A69" s="312"/>
      <c r="B69" s="320"/>
      <c r="C69" s="314"/>
      <c r="D69" s="321"/>
      <c r="E69" s="321"/>
      <c r="F69" s="313"/>
      <c r="H69" s="444"/>
    </row>
    <row r="70" spans="1:8" s="445" customFormat="1" ht="17.100000000000001" customHeight="1" x14ac:dyDescent="0.25">
      <c r="A70" s="312"/>
      <c r="B70" s="324">
        <v>12</v>
      </c>
      <c r="C70" s="565" t="s">
        <v>721</v>
      </c>
      <c r="D70" s="566"/>
      <c r="E70" s="325"/>
      <c r="F70" s="313"/>
      <c r="H70" s="444"/>
    </row>
    <row r="71" spans="1:8" s="445" customFormat="1" ht="51.95" customHeight="1" thickBot="1" x14ac:dyDescent="0.3">
      <c r="A71" s="312"/>
      <c r="B71" s="330"/>
      <c r="C71" s="567" t="s">
        <v>722</v>
      </c>
      <c r="D71" s="568"/>
      <c r="E71" s="339"/>
      <c r="F71" s="313"/>
      <c r="H71" s="444"/>
    </row>
    <row r="72" spans="1:8" s="445" customFormat="1" ht="16.5" thickBot="1" x14ac:dyDescent="0.3">
      <c r="A72" s="312"/>
      <c r="B72" s="326"/>
      <c r="C72" s="26"/>
      <c r="D72" s="316"/>
      <c r="E72" s="327"/>
      <c r="F72" s="313"/>
      <c r="H72" s="444"/>
    </row>
    <row r="73" spans="1:8" s="445" customFormat="1" x14ac:dyDescent="0.25">
      <c r="A73" s="312"/>
      <c r="B73" s="328"/>
      <c r="C73" s="317"/>
      <c r="D73" s="318"/>
      <c r="E73" s="329"/>
      <c r="F73" s="313"/>
      <c r="H73" s="444"/>
    </row>
    <row r="74" spans="1:8" s="445" customFormat="1" ht="17.100000000000001" customHeight="1" thickBot="1" x14ac:dyDescent="0.3">
      <c r="A74" s="312"/>
      <c r="B74" s="330" t="s">
        <v>723</v>
      </c>
      <c r="C74" s="561" t="s">
        <v>724</v>
      </c>
      <c r="D74" s="562"/>
      <c r="E74" s="340"/>
      <c r="F74" s="313"/>
      <c r="H74" s="444"/>
    </row>
    <row r="75" spans="1:8" s="445" customFormat="1" ht="16.5" thickBot="1" x14ac:dyDescent="0.3">
      <c r="A75" s="312"/>
      <c r="B75" s="326"/>
      <c r="C75" s="22"/>
      <c r="D75" s="316"/>
      <c r="E75" s="327"/>
      <c r="F75" s="313"/>
      <c r="H75" s="446" t="b">
        <f>IF(AND(C75=0,C72&lt;&gt;0),FALSE,TRUE)</f>
        <v>1</v>
      </c>
    </row>
    <row r="76" spans="1:8" s="445" customFormat="1" x14ac:dyDescent="0.25">
      <c r="A76" s="312"/>
      <c r="B76" s="333"/>
      <c r="C76" s="334"/>
      <c r="D76" s="337"/>
      <c r="E76" s="338"/>
      <c r="F76" s="313"/>
      <c r="H76" s="444"/>
    </row>
    <row r="77" spans="1:8" s="445" customFormat="1" x14ac:dyDescent="0.25">
      <c r="A77" s="312"/>
      <c r="B77" s="320"/>
      <c r="C77" s="314"/>
      <c r="D77" s="321"/>
      <c r="E77" s="321"/>
      <c r="F77" s="313"/>
      <c r="H77" s="444"/>
    </row>
    <row r="78" spans="1:8" s="445" customFormat="1" ht="17.100000000000001" customHeight="1" thickBot="1" x14ac:dyDescent="0.3">
      <c r="A78" s="312"/>
      <c r="B78" s="324">
        <v>13</v>
      </c>
      <c r="C78" s="563" t="s">
        <v>725</v>
      </c>
      <c r="D78" s="564"/>
      <c r="E78" s="325"/>
      <c r="F78" s="313"/>
      <c r="H78" s="444"/>
    </row>
    <row r="79" spans="1:8" s="445" customFormat="1" ht="16.5" thickBot="1" x14ac:dyDescent="0.3">
      <c r="A79" s="312"/>
      <c r="B79" s="326"/>
      <c r="C79" s="22"/>
      <c r="D79" s="316"/>
      <c r="E79" s="327"/>
      <c r="F79" s="313"/>
      <c r="H79" s="444"/>
    </row>
    <row r="80" spans="1:8" s="445" customFormat="1" x14ac:dyDescent="0.25">
      <c r="A80" s="312"/>
      <c r="B80" s="333"/>
      <c r="C80" s="334"/>
      <c r="D80" s="337"/>
      <c r="E80" s="338"/>
      <c r="F80" s="313"/>
      <c r="H80" s="444"/>
    </row>
    <row r="81" spans="1:8" s="445" customFormat="1" x14ac:dyDescent="0.25">
      <c r="A81" s="312"/>
      <c r="B81" s="322"/>
      <c r="C81" s="323"/>
      <c r="D81" s="341"/>
      <c r="E81" s="341"/>
      <c r="F81" s="313"/>
      <c r="H81" s="444"/>
    </row>
    <row r="82" spans="1:8" x14ac:dyDescent="0.25">
      <c r="A82" s="241"/>
      <c r="B82" s="297"/>
      <c r="C82" s="238" t="s">
        <v>406</v>
      </c>
      <c r="D82" s="241"/>
      <c r="E82" s="232"/>
      <c r="F82" s="242"/>
    </row>
    <row r="83" spans="1:8" x14ac:dyDescent="0.25">
      <c r="A83" s="241"/>
      <c r="B83" s="238"/>
      <c r="C83" s="284" t="str">
        <f>IF(OR(ISBLANK(C9),ISBLANK(C12),ISBLANK(C17),ISBLANK(C20),ISBLANK(C24),ISBLANK(C28),ISBLANK(C33),ISBLANK(C38),ISBLANK(C43),ISBLANK(C47),ISBLANK(C52),ISBLANK(C57),ISBLANK(C60),ISBLANK(C64),ISBLANK(C67),ISBLANK(C72),ISBLANK(C75),ISBLANK(C79),H12=FALSE,H20=FALSE,H60=FALSE,H67=FALSE,H75=FALSE),"FALSE","TRUE")</f>
        <v>FALSE</v>
      </c>
      <c r="D83" s="284"/>
      <c r="E83" s="232"/>
      <c r="F83" s="242"/>
    </row>
    <row r="84" spans="1:8" x14ac:dyDescent="0.25">
      <c r="A84" s="241"/>
      <c r="B84" s="246"/>
      <c r="C84" s="239"/>
      <c r="D84" s="241"/>
      <c r="E84" s="232"/>
      <c r="F84" s="242"/>
    </row>
    <row r="85" spans="1:8" x14ac:dyDescent="0.25">
      <c r="H85" s="442"/>
    </row>
    <row r="86" spans="1:8" x14ac:dyDescent="0.25">
      <c r="H86" s="442"/>
    </row>
    <row r="87" spans="1:8" x14ac:dyDescent="0.25">
      <c r="H87" s="442"/>
    </row>
    <row r="88" spans="1:8" x14ac:dyDescent="0.25">
      <c r="H88" s="442"/>
    </row>
    <row r="89" spans="1:8" x14ac:dyDescent="0.25">
      <c r="H89" s="442"/>
    </row>
    <row r="90" spans="1:8" x14ac:dyDescent="0.25">
      <c r="H90" s="442"/>
    </row>
    <row r="91" spans="1:8" x14ac:dyDescent="0.25">
      <c r="H91" s="442"/>
    </row>
    <row r="92" spans="1:8" x14ac:dyDescent="0.25">
      <c r="H92" s="442"/>
    </row>
    <row r="93" spans="1:8" x14ac:dyDescent="0.25">
      <c r="H93" s="442"/>
    </row>
    <row r="94" spans="1:8" x14ac:dyDescent="0.25">
      <c r="H94" s="442"/>
    </row>
    <row r="95" spans="1:8" x14ac:dyDescent="0.25">
      <c r="H95" s="442"/>
    </row>
    <row r="96" spans="1:8" x14ac:dyDescent="0.25">
      <c r="H96" s="442"/>
    </row>
    <row r="97" spans="8:8" x14ac:dyDescent="0.25">
      <c r="H97" s="442"/>
    </row>
    <row r="98" spans="8:8" x14ac:dyDescent="0.25">
      <c r="H98" s="442"/>
    </row>
    <row r="99" spans="8:8" x14ac:dyDescent="0.25">
      <c r="H99" s="442"/>
    </row>
    <row r="100" spans="8:8" x14ac:dyDescent="0.25">
      <c r="H100" s="442"/>
    </row>
    <row r="101" spans="8:8" x14ac:dyDescent="0.25">
      <c r="H101" s="442"/>
    </row>
    <row r="102" spans="8:8" x14ac:dyDescent="0.25">
      <c r="H102" s="442"/>
    </row>
    <row r="103" spans="8:8" x14ac:dyDescent="0.25">
      <c r="H103" s="442"/>
    </row>
    <row r="104" spans="8:8" x14ac:dyDescent="0.25">
      <c r="H104" s="442"/>
    </row>
    <row r="105" spans="8:8" x14ac:dyDescent="0.25">
      <c r="H105" s="442"/>
    </row>
    <row r="106" spans="8:8" x14ac:dyDescent="0.25">
      <c r="H106" s="442"/>
    </row>
    <row r="107" spans="8:8" x14ac:dyDescent="0.25">
      <c r="H107" s="442"/>
    </row>
    <row r="108" spans="8:8" x14ac:dyDescent="0.25">
      <c r="H108" s="442"/>
    </row>
    <row r="109" spans="8:8" x14ac:dyDescent="0.25">
      <c r="H109" s="442"/>
    </row>
    <row r="110" spans="8:8" x14ac:dyDescent="0.25">
      <c r="H110" s="442"/>
    </row>
    <row r="111" spans="8:8" x14ac:dyDescent="0.25">
      <c r="H111" s="442"/>
    </row>
    <row r="112" spans="8:8" x14ac:dyDescent="0.25">
      <c r="H112" s="442"/>
    </row>
    <row r="113" spans="8:8" x14ac:dyDescent="0.25">
      <c r="H113" s="442"/>
    </row>
    <row r="114" spans="8:8" x14ac:dyDescent="0.25">
      <c r="H114" s="442"/>
    </row>
    <row r="115" spans="8:8" x14ac:dyDescent="0.25">
      <c r="H115" s="442"/>
    </row>
    <row r="116" spans="8:8" x14ac:dyDescent="0.25">
      <c r="H116" s="442"/>
    </row>
    <row r="117" spans="8:8" x14ac:dyDescent="0.25">
      <c r="H117" s="442"/>
    </row>
    <row r="118" spans="8:8" x14ac:dyDescent="0.25">
      <c r="H118" s="442"/>
    </row>
    <row r="119" spans="8:8" x14ac:dyDescent="0.25">
      <c r="H119" s="442"/>
    </row>
    <row r="120" spans="8:8" x14ac:dyDescent="0.25">
      <c r="H120" s="442"/>
    </row>
    <row r="121" spans="8:8" x14ac:dyDescent="0.25">
      <c r="H121" s="442"/>
    </row>
    <row r="122" spans="8:8" x14ac:dyDescent="0.25">
      <c r="H122" s="442"/>
    </row>
    <row r="123" spans="8:8" x14ac:dyDescent="0.25">
      <c r="H123" s="442"/>
    </row>
    <row r="124" spans="8:8" x14ac:dyDescent="0.25">
      <c r="H124" s="442"/>
    </row>
    <row r="125" spans="8:8" x14ac:dyDescent="0.25">
      <c r="H125" s="442"/>
    </row>
    <row r="126" spans="8:8" x14ac:dyDescent="0.25">
      <c r="H126" s="442"/>
    </row>
    <row r="127" spans="8:8" x14ac:dyDescent="0.25">
      <c r="H127" s="442"/>
    </row>
    <row r="128" spans="8:8" x14ac:dyDescent="0.25">
      <c r="H128" s="442"/>
    </row>
    <row r="129" spans="8:8" x14ac:dyDescent="0.25">
      <c r="H129" s="442"/>
    </row>
    <row r="130" spans="8:8" x14ac:dyDescent="0.25">
      <c r="H130" s="442"/>
    </row>
    <row r="131" spans="8:8" x14ac:dyDescent="0.25">
      <c r="H131" s="442"/>
    </row>
    <row r="132" spans="8:8" x14ac:dyDescent="0.25">
      <c r="H132" s="442"/>
    </row>
    <row r="133" spans="8:8" x14ac:dyDescent="0.25">
      <c r="H133" s="442"/>
    </row>
    <row r="134" spans="8:8" x14ac:dyDescent="0.25">
      <c r="H134" s="442"/>
    </row>
    <row r="135" spans="8:8" x14ac:dyDescent="0.25">
      <c r="H135" s="442"/>
    </row>
    <row r="136" spans="8:8" x14ac:dyDescent="0.25">
      <c r="H136" s="442"/>
    </row>
    <row r="137" spans="8:8" x14ac:dyDescent="0.25">
      <c r="H137" s="442"/>
    </row>
    <row r="138" spans="8:8" x14ac:dyDescent="0.25">
      <c r="H138" s="442"/>
    </row>
    <row r="139" spans="8:8" x14ac:dyDescent="0.25">
      <c r="H139" s="442"/>
    </row>
    <row r="140" spans="8:8" x14ac:dyDescent="0.25">
      <c r="H140" s="442"/>
    </row>
  </sheetData>
  <sheetProtection algorithmName="SHA-512" hashValue="33Q4t9hwDJXBXXi7DbVigXOFEV79zyUiRXkk2khWJh9mNKqoHc0oBf62Nc4oYBuh9vWty8QJV6F18Csc75A6pA==" saltValue="+2Kq6tTzOfHjzVyGKJ74rw==" spinCount="100000" sheet="1" objects="1" scenarios="1"/>
  <mergeCells count="26">
    <mergeCell ref="C74:D74"/>
    <mergeCell ref="C78:D78"/>
    <mergeCell ref="B6:E6"/>
    <mergeCell ref="C8:D8"/>
    <mergeCell ref="C27:D27"/>
    <mergeCell ref="C37:D37"/>
    <mergeCell ref="C41:D41"/>
    <mergeCell ref="C46:D46"/>
    <mergeCell ref="C56:D56"/>
    <mergeCell ref="C55:D55"/>
    <mergeCell ref="C59:D59"/>
    <mergeCell ref="C42:D42"/>
    <mergeCell ref="C50:D50"/>
    <mergeCell ref="C51:D51"/>
    <mergeCell ref="C36:D36"/>
    <mergeCell ref="C23:D23"/>
    <mergeCell ref="C11:D11"/>
    <mergeCell ref="C63:D63"/>
    <mergeCell ref="C66:D66"/>
    <mergeCell ref="C70:D70"/>
    <mergeCell ref="C71:D71"/>
    <mergeCell ref="C31:D31"/>
    <mergeCell ref="C32:D32"/>
    <mergeCell ref="C15:D15"/>
    <mergeCell ref="C16:D16"/>
    <mergeCell ref="C19:D19"/>
  </mergeCells>
  <conditionalFormatting sqref="C83">
    <cfRule type="containsText" dxfId="209" priority="1" operator="containsText" text="FALSE">
      <formula>NOT(ISERROR(SEARCH("FALSE",C83)))</formula>
    </cfRule>
    <cfRule type="containsText" dxfId="208" priority="2" operator="containsText" text="TRUE">
      <formula>NOT(ISERROR(SEARCH("TRUE",C83)))</formula>
    </cfRule>
    <cfRule type="containsText" dxfId="207" priority="3" operator="containsText" text="FALSE">
      <formula>NOT(ISERROR(SEARCH("FALSE",C83)))</formula>
    </cfRule>
  </conditionalFormatting>
  <dataValidations count="4">
    <dataValidation type="whole" operator="greaterThanOrEqual" allowBlank="1" showInputMessage="1" showErrorMessage="1" sqref="C22" xr:uid="{00000000-0002-0000-0C00-000000000000}">
      <formula1>0</formula1>
    </dataValidation>
    <dataValidation type="whole" operator="greaterThanOrEqual" allowBlank="1" showInputMessage="1" showErrorMessage="1" promptTitle="Input data" prompt="Insert a non-negative integer number" sqref="C9 C79 C24 C28 C33 C38 C43 C47 C52 C60 C67 C75 C17" xr:uid="{00000000-0002-0000-0C00-000001000000}">
      <formula1>0</formula1>
    </dataValidation>
    <dataValidation type="whole" operator="greaterThanOrEqual" allowBlank="1" showInputMessage="1" showErrorMessage="1" promptTitle="Input data" prompt="Insert a non-negative integer value" sqref="C57 C64 C72" xr:uid="{00000000-0002-0000-0C00-000002000000}">
      <formula1>0</formula1>
    </dataValidation>
    <dataValidation type="decimal" allowBlank="1" showInputMessage="1" showErrorMessage="1" promptTitle="Input data" prompt="Insert value between 0 and 100" sqref="C20 C12" xr:uid="{00000000-0002-0000-0C00-000003000000}">
      <formula1>0</formula1>
      <formula2>100</formula2>
    </dataValidation>
  </dataValidations>
  <pageMargins left="0.7" right="0.7" top="0.75" bottom="0.75" header="0.3" footer="0.3"/>
  <pageSetup paperSize="9" scale="77" fitToHeight="0" orientation="portrait" horizontalDpi="300" verticalDpi="300" r:id="rId1"/>
  <rowBreaks count="1" manualBreakCount="1">
    <brk id="45" max="5" man="1"/>
  </rowBreaks>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14"/>
  <sheetViews>
    <sheetView zoomScaleNormal="100" zoomScaleSheetLayoutView="100" workbookViewId="0"/>
  </sheetViews>
  <sheetFormatPr defaultRowHeight="15.75" x14ac:dyDescent="0.25"/>
  <cols>
    <col min="1" max="1" width="2.7109375" style="441" customWidth="1"/>
    <col min="2" max="2" width="5.7109375" style="441" customWidth="1"/>
    <col min="3" max="3" width="92" style="441" customWidth="1"/>
    <col min="4" max="4" width="7.42578125" style="441" customWidth="1"/>
    <col min="5" max="5" width="5.7109375" style="441" customWidth="1"/>
    <col min="6" max="6" width="2.7109375" style="441" customWidth="1"/>
    <col min="7" max="8" width="9.140625" style="444"/>
    <col min="9" max="9" width="9.140625" style="442"/>
    <col min="10" max="10" width="9.140625" style="444"/>
    <col min="11" max="16384" width="9.140625" style="442"/>
  </cols>
  <sheetData>
    <row r="1" spans="1:10" x14ac:dyDescent="0.25">
      <c r="A1" s="228"/>
      <c r="B1" s="240" t="s">
        <v>825</v>
      </c>
      <c r="C1" s="220"/>
      <c r="D1" s="241"/>
      <c r="E1" s="241"/>
      <c r="F1" s="242"/>
    </row>
    <row r="2" spans="1:10" x14ac:dyDescent="0.25">
      <c r="A2" s="220"/>
      <c r="B2" s="221"/>
      <c r="C2" s="220"/>
      <c r="D2" s="241"/>
      <c r="E2" s="241"/>
      <c r="F2" s="242"/>
    </row>
    <row r="3" spans="1:10" x14ac:dyDescent="0.25">
      <c r="A3" s="220"/>
      <c r="B3" s="222">
        <f>'Section A'!E17</f>
        <v>0</v>
      </c>
      <c r="C3" s="220"/>
      <c r="D3" s="241"/>
      <c r="E3" s="241"/>
      <c r="F3" s="242"/>
    </row>
    <row r="4" spans="1:10" x14ac:dyDescent="0.25">
      <c r="A4" s="241"/>
      <c r="B4" s="241"/>
      <c r="C4" s="420"/>
      <c r="D4" s="241"/>
      <c r="E4" s="241"/>
      <c r="F4" s="242"/>
      <c r="H4" s="445"/>
    </row>
    <row r="5" spans="1:10" x14ac:dyDescent="0.25">
      <c r="A5" s="243"/>
      <c r="B5" s="243"/>
      <c r="C5" s="243"/>
      <c r="D5" s="241"/>
      <c r="E5" s="241"/>
      <c r="F5" s="242"/>
      <c r="H5" s="445"/>
    </row>
    <row r="6" spans="1:10" x14ac:dyDescent="0.25">
      <c r="A6" s="243"/>
      <c r="B6" s="547" t="s">
        <v>818</v>
      </c>
      <c r="C6" s="547"/>
      <c r="D6" s="547"/>
      <c r="E6" s="547"/>
      <c r="F6" s="242"/>
      <c r="G6" s="447" t="b">
        <f>IF(ISNA(MATCH(FALSE,G8:G210,0)),TRUE,FALSE)</f>
        <v>1</v>
      </c>
      <c r="H6" s="447" t="b">
        <f>IF(ISNA(MATCH(FALSE,H8:H210,0)),TRUE,FALSE)</f>
        <v>0</v>
      </c>
    </row>
    <row r="7" spans="1:10" s="445" customFormat="1" ht="15" x14ac:dyDescent="0.25">
      <c r="A7" s="312"/>
      <c r="B7" s="312"/>
      <c r="C7" s="312"/>
      <c r="D7" s="312"/>
      <c r="E7" s="312"/>
      <c r="F7" s="313"/>
      <c r="G7" s="444"/>
      <c r="J7" s="444"/>
    </row>
    <row r="8" spans="1:10" s="445" customFormat="1" ht="17.100000000000001" customHeight="1" thickBot="1" x14ac:dyDescent="0.3">
      <c r="A8" s="312"/>
      <c r="B8" s="324">
        <v>1</v>
      </c>
      <c r="C8" s="563" t="s">
        <v>902</v>
      </c>
      <c r="D8" s="564"/>
      <c r="E8" s="325"/>
      <c r="F8" s="313"/>
      <c r="G8" s="444"/>
      <c r="J8" s="444"/>
    </row>
    <row r="9" spans="1:10" s="445" customFormat="1" ht="16.5" thickBot="1" x14ac:dyDescent="0.3">
      <c r="A9" s="312"/>
      <c r="B9" s="326"/>
      <c r="C9" s="7"/>
      <c r="D9" s="316"/>
      <c r="E9" s="327"/>
      <c r="F9" s="313"/>
      <c r="G9" s="444"/>
      <c r="H9" s="446" t="b">
        <f>IF(ISNUMBER(MATCH(C9,List_YesNo,0)),TRUE,FALSE)</f>
        <v>0</v>
      </c>
      <c r="J9" s="444"/>
    </row>
    <row r="10" spans="1:10" s="445" customFormat="1" x14ac:dyDescent="0.25">
      <c r="A10" s="312"/>
      <c r="B10" s="333"/>
      <c r="C10" s="334"/>
      <c r="D10" s="337"/>
      <c r="E10" s="338"/>
      <c r="F10" s="313"/>
      <c r="G10" s="444"/>
      <c r="J10" s="444"/>
    </row>
    <row r="11" spans="1:10" s="445" customFormat="1" ht="15" x14ac:dyDescent="0.25">
      <c r="A11" s="312"/>
      <c r="B11" s="312"/>
      <c r="C11" s="314"/>
      <c r="D11" s="312"/>
      <c r="E11" s="312"/>
      <c r="F11" s="313"/>
      <c r="G11" s="444"/>
      <c r="J11" s="444"/>
    </row>
    <row r="12" spans="1:10" s="445" customFormat="1" ht="35.1" customHeight="1" thickBot="1" x14ac:dyDescent="0.3">
      <c r="A12" s="312"/>
      <c r="B12" s="324">
        <v>2</v>
      </c>
      <c r="C12" s="563" t="s">
        <v>903</v>
      </c>
      <c r="D12" s="564"/>
      <c r="E12" s="325"/>
      <c r="F12" s="313"/>
      <c r="G12" s="444"/>
      <c r="J12" s="444"/>
    </row>
    <row r="13" spans="1:10" s="445" customFormat="1" ht="16.5" thickBot="1" x14ac:dyDescent="0.3">
      <c r="A13" s="312"/>
      <c r="B13" s="326"/>
      <c r="C13" s="7"/>
      <c r="D13" s="316"/>
      <c r="E13" s="327"/>
      <c r="F13" s="313"/>
      <c r="G13" s="444"/>
      <c r="H13" s="446" t="b">
        <f>IF(ISNUMBER(MATCH(C13,List_YesNo,0)),TRUE,FALSE)</f>
        <v>0</v>
      </c>
      <c r="J13" s="444"/>
    </row>
    <row r="14" spans="1:10" s="445" customFormat="1" x14ac:dyDescent="0.25">
      <c r="A14" s="312"/>
      <c r="B14" s="333"/>
      <c r="C14" s="334"/>
      <c r="D14" s="337"/>
      <c r="E14" s="338"/>
      <c r="F14" s="313"/>
      <c r="G14" s="444"/>
      <c r="J14" s="444"/>
    </row>
    <row r="15" spans="1:10" s="445" customFormat="1" ht="15" x14ac:dyDescent="0.25">
      <c r="A15" s="312"/>
      <c r="B15" s="312"/>
      <c r="C15" s="314"/>
      <c r="D15" s="312"/>
      <c r="E15" s="312"/>
      <c r="F15" s="313"/>
      <c r="G15" s="444"/>
      <c r="J15" s="444"/>
    </row>
    <row r="16" spans="1:10" s="445" customFormat="1" ht="35.1" customHeight="1" thickBot="1" x14ac:dyDescent="0.3">
      <c r="A16" s="312"/>
      <c r="B16" s="324">
        <v>3</v>
      </c>
      <c r="C16" s="563" t="s">
        <v>904</v>
      </c>
      <c r="D16" s="564"/>
      <c r="E16" s="325"/>
      <c r="F16" s="313"/>
      <c r="G16" s="444"/>
      <c r="J16" s="444"/>
    </row>
    <row r="17" spans="1:10" s="445" customFormat="1" ht="16.5" thickBot="1" x14ac:dyDescent="0.3">
      <c r="A17" s="312"/>
      <c r="B17" s="326"/>
      <c r="C17" s="7"/>
      <c r="D17" s="316"/>
      <c r="E17" s="327"/>
      <c r="F17" s="313"/>
      <c r="G17" s="444"/>
      <c r="H17" s="446" t="b">
        <f>IF(ISNUMBER(MATCH(C17,List_YesNo,0)),TRUE,FALSE)</f>
        <v>0</v>
      </c>
      <c r="J17" s="444"/>
    </row>
    <row r="18" spans="1:10" s="445" customFormat="1" x14ac:dyDescent="0.25">
      <c r="A18" s="312"/>
      <c r="B18" s="333"/>
      <c r="C18" s="334"/>
      <c r="D18" s="337"/>
      <c r="E18" s="338"/>
      <c r="F18" s="313"/>
      <c r="G18" s="444"/>
      <c r="J18" s="444"/>
    </row>
    <row r="19" spans="1:10" s="445" customFormat="1" ht="15" x14ac:dyDescent="0.25">
      <c r="A19" s="312"/>
      <c r="B19" s="312"/>
      <c r="C19" s="314"/>
      <c r="D19" s="312"/>
      <c r="E19" s="312"/>
      <c r="F19" s="313"/>
      <c r="G19" s="444"/>
      <c r="J19" s="444"/>
    </row>
    <row r="20" spans="1:10" s="445" customFormat="1" ht="35.1" customHeight="1" thickBot="1" x14ac:dyDescent="0.3">
      <c r="A20" s="312"/>
      <c r="B20" s="324">
        <v>4</v>
      </c>
      <c r="C20" s="563" t="s">
        <v>905</v>
      </c>
      <c r="D20" s="564"/>
      <c r="E20" s="325"/>
      <c r="F20" s="313"/>
      <c r="G20" s="444"/>
      <c r="J20" s="444"/>
    </row>
    <row r="21" spans="1:10" s="445" customFormat="1" ht="16.5" thickBot="1" x14ac:dyDescent="0.3">
      <c r="A21" s="312"/>
      <c r="B21" s="326"/>
      <c r="C21" s="7"/>
      <c r="D21" s="316"/>
      <c r="E21" s="327"/>
      <c r="F21" s="313"/>
      <c r="G21" s="444"/>
      <c r="H21" s="446" t="b">
        <f>IF(ISNUMBER(MATCH(C21,List_YesNo,0)),TRUE,FALSE)</f>
        <v>0</v>
      </c>
      <c r="J21" s="444"/>
    </row>
    <row r="22" spans="1:10" s="445" customFormat="1" x14ac:dyDescent="0.25">
      <c r="A22" s="312"/>
      <c r="B22" s="333"/>
      <c r="C22" s="334"/>
      <c r="D22" s="337"/>
      <c r="E22" s="338"/>
      <c r="F22" s="313"/>
      <c r="G22" s="444"/>
      <c r="J22" s="444"/>
    </row>
    <row r="23" spans="1:10" s="445" customFormat="1" ht="15" x14ac:dyDescent="0.25">
      <c r="A23" s="312"/>
      <c r="B23" s="312"/>
      <c r="C23" s="314"/>
      <c r="D23" s="312"/>
      <c r="E23" s="312"/>
      <c r="F23" s="313"/>
      <c r="G23" s="444"/>
      <c r="J23" s="444"/>
    </row>
    <row r="24" spans="1:10" s="445" customFormat="1" ht="35.1" customHeight="1" thickBot="1" x14ac:dyDescent="0.3">
      <c r="A24" s="312"/>
      <c r="B24" s="324">
        <v>5</v>
      </c>
      <c r="C24" s="563" t="s">
        <v>906</v>
      </c>
      <c r="D24" s="564"/>
      <c r="E24" s="325"/>
      <c r="F24" s="313"/>
      <c r="G24" s="444"/>
      <c r="J24" s="444"/>
    </row>
    <row r="25" spans="1:10" s="445" customFormat="1" ht="16.5" thickBot="1" x14ac:dyDescent="0.3">
      <c r="A25" s="312"/>
      <c r="B25" s="326"/>
      <c r="C25" s="7"/>
      <c r="D25" s="316"/>
      <c r="E25" s="327"/>
      <c r="F25" s="313"/>
      <c r="G25" s="444"/>
      <c r="H25" s="446" t="b">
        <f>IF(ISNUMBER(MATCH(C25,List_YesNo,0)),TRUE,FALSE)</f>
        <v>0</v>
      </c>
      <c r="J25" s="444"/>
    </row>
    <row r="26" spans="1:10" s="445" customFormat="1" x14ac:dyDescent="0.25">
      <c r="A26" s="312"/>
      <c r="B26" s="333"/>
      <c r="C26" s="334"/>
      <c r="D26" s="337"/>
      <c r="E26" s="338"/>
      <c r="F26" s="313"/>
      <c r="G26" s="444"/>
      <c r="J26" s="444"/>
    </row>
    <row r="27" spans="1:10" s="445" customFormat="1" ht="15" x14ac:dyDescent="0.25">
      <c r="A27" s="312"/>
      <c r="B27" s="312"/>
      <c r="C27" s="314"/>
      <c r="D27" s="312"/>
      <c r="E27" s="312"/>
      <c r="F27" s="313"/>
      <c r="G27" s="444"/>
      <c r="J27" s="444"/>
    </row>
    <row r="28" spans="1:10" s="445" customFormat="1" ht="35.1" customHeight="1" thickBot="1" x14ac:dyDescent="0.3">
      <c r="A28" s="312"/>
      <c r="B28" s="324">
        <v>6</v>
      </c>
      <c r="C28" s="563" t="s">
        <v>907</v>
      </c>
      <c r="D28" s="564"/>
      <c r="E28" s="325"/>
      <c r="F28" s="313"/>
      <c r="G28" s="444"/>
      <c r="J28" s="444"/>
    </row>
    <row r="29" spans="1:10" s="445" customFormat="1" ht="16.5" thickBot="1" x14ac:dyDescent="0.3">
      <c r="A29" s="312"/>
      <c r="B29" s="326"/>
      <c r="C29" s="7"/>
      <c r="D29" s="316"/>
      <c r="E29" s="327"/>
      <c r="F29" s="313"/>
      <c r="G29" s="444"/>
      <c r="H29" s="446" t="b">
        <f>IF(ISNUMBER(MATCH(C29,List_YesNo,0)),TRUE,FALSE)</f>
        <v>0</v>
      </c>
      <c r="J29" s="444"/>
    </row>
    <row r="30" spans="1:10" s="445" customFormat="1" x14ac:dyDescent="0.25">
      <c r="A30" s="312"/>
      <c r="B30" s="333"/>
      <c r="C30" s="334"/>
      <c r="D30" s="337"/>
      <c r="E30" s="338"/>
      <c r="F30" s="313"/>
      <c r="G30" s="444"/>
      <c r="J30" s="444"/>
    </row>
    <row r="31" spans="1:10" s="445" customFormat="1" ht="15" x14ac:dyDescent="0.25">
      <c r="A31" s="312"/>
      <c r="B31" s="312"/>
      <c r="C31" s="314"/>
      <c r="D31" s="312"/>
      <c r="E31" s="312"/>
      <c r="F31" s="313"/>
      <c r="G31" s="444"/>
      <c r="J31" s="444"/>
    </row>
    <row r="32" spans="1:10" s="445" customFormat="1" ht="17.100000000000001" customHeight="1" thickBot="1" x14ac:dyDescent="0.3">
      <c r="A32" s="312"/>
      <c r="B32" s="324">
        <v>7</v>
      </c>
      <c r="C32" s="563" t="s">
        <v>908</v>
      </c>
      <c r="D32" s="564"/>
      <c r="E32" s="325"/>
      <c r="F32" s="313"/>
      <c r="G32" s="444"/>
      <c r="J32" s="444"/>
    </row>
    <row r="33" spans="1:10" s="445" customFormat="1" ht="16.5" thickBot="1" x14ac:dyDescent="0.3">
      <c r="A33" s="312"/>
      <c r="B33" s="326"/>
      <c r="C33" s="7"/>
      <c r="D33" s="316"/>
      <c r="E33" s="327"/>
      <c r="F33" s="313"/>
      <c r="G33" s="444"/>
      <c r="H33" s="446" t="b">
        <f>IF(ISNUMBER(MATCH(C33,List_YesNo,0)),TRUE,FALSE)</f>
        <v>0</v>
      </c>
      <c r="J33" s="444"/>
    </row>
    <row r="34" spans="1:10" s="445" customFormat="1" x14ac:dyDescent="0.25">
      <c r="A34" s="312"/>
      <c r="B34" s="333"/>
      <c r="C34" s="334"/>
      <c r="D34" s="337"/>
      <c r="E34" s="338"/>
      <c r="F34" s="313"/>
      <c r="G34" s="444"/>
      <c r="J34" s="444"/>
    </row>
    <row r="35" spans="1:10" s="445" customFormat="1" ht="15" x14ac:dyDescent="0.25">
      <c r="A35" s="312"/>
      <c r="B35" s="312"/>
      <c r="C35" s="314"/>
      <c r="D35" s="312"/>
      <c r="E35" s="312"/>
      <c r="F35" s="313"/>
      <c r="G35" s="444"/>
      <c r="J35" s="444"/>
    </row>
    <row r="36" spans="1:10" s="445" customFormat="1" ht="17.100000000000001" customHeight="1" thickBot="1" x14ac:dyDescent="0.3">
      <c r="A36" s="312"/>
      <c r="B36" s="324">
        <v>8</v>
      </c>
      <c r="C36" s="563" t="s">
        <v>909</v>
      </c>
      <c r="D36" s="564"/>
      <c r="E36" s="325"/>
      <c r="F36" s="313"/>
      <c r="G36" s="444"/>
      <c r="J36" s="444"/>
    </row>
    <row r="37" spans="1:10" s="445" customFormat="1" ht="16.5" thickBot="1" x14ac:dyDescent="0.3">
      <c r="A37" s="312"/>
      <c r="B37" s="326"/>
      <c r="C37" s="7"/>
      <c r="D37" s="316"/>
      <c r="E37" s="327"/>
      <c r="F37" s="313"/>
      <c r="G37" s="444"/>
      <c r="H37" s="446" t="b">
        <f>IF(ISNUMBER(MATCH(C37,List_YesNo,0)),TRUE,FALSE)</f>
        <v>0</v>
      </c>
      <c r="J37" s="444"/>
    </row>
    <row r="38" spans="1:10" s="445" customFormat="1" x14ac:dyDescent="0.25">
      <c r="A38" s="312"/>
      <c r="B38" s="333"/>
      <c r="C38" s="334"/>
      <c r="D38" s="337"/>
      <c r="E38" s="338"/>
      <c r="F38" s="313"/>
      <c r="G38" s="444"/>
      <c r="J38" s="444"/>
    </row>
    <row r="39" spans="1:10" s="445" customFormat="1" ht="15" x14ac:dyDescent="0.25">
      <c r="A39" s="312"/>
      <c r="B39" s="312"/>
      <c r="C39" s="314"/>
      <c r="D39" s="312"/>
      <c r="E39" s="312"/>
      <c r="F39" s="313"/>
      <c r="G39" s="444"/>
      <c r="J39" s="444"/>
    </row>
    <row r="40" spans="1:10" s="445" customFormat="1" ht="35.1" customHeight="1" thickBot="1" x14ac:dyDescent="0.3">
      <c r="A40" s="312"/>
      <c r="B40" s="324">
        <v>9</v>
      </c>
      <c r="C40" s="563" t="s">
        <v>910</v>
      </c>
      <c r="D40" s="564"/>
      <c r="E40" s="325"/>
      <c r="F40" s="313"/>
      <c r="G40" s="444"/>
      <c r="J40" s="444"/>
    </row>
    <row r="41" spans="1:10" s="445" customFormat="1" ht="16.5" thickBot="1" x14ac:dyDescent="0.3">
      <c r="A41" s="312"/>
      <c r="B41" s="326"/>
      <c r="C41" s="7"/>
      <c r="D41" s="316"/>
      <c r="E41" s="327"/>
      <c r="F41" s="313"/>
      <c r="G41" s="444"/>
      <c r="H41" s="446" t="b">
        <f>IF(ISNUMBER(MATCH(C41,List_YesNo,0)),TRUE,FALSE)</f>
        <v>0</v>
      </c>
      <c r="J41" s="444"/>
    </row>
    <row r="42" spans="1:10" s="445" customFormat="1" x14ac:dyDescent="0.25">
      <c r="A42" s="312"/>
      <c r="B42" s="333"/>
      <c r="C42" s="334"/>
      <c r="D42" s="337"/>
      <c r="E42" s="338"/>
      <c r="F42" s="313"/>
      <c r="G42" s="444"/>
      <c r="J42" s="444"/>
    </row>
    <row r="43" spans="1:10" s="445" customFormat="1" ht="15" x14ac:dyDescent="0.25">
      <c r="A43" s="312"/>
      <c r="B43" s="312"/>
      <c r="C43" s="314"/>
      <c r="D43" s="312"/>
      <c r="E43" s="312"/>
      <c r="F43" s="313"/>
      <c r="G43" s="444"/>
      <c r="J43" s="444"/>
    </row>
    <row r="44" spans="1:10" s="445" customFormat="1" ht="51.95" customHeight="1" x14ac:dyDescent="0.25">
      <c r="A44" s="312"/>
      <c r="B44" s="324">
        <v>10</v>
      </c>
      <c r="C44" s="563" t="s">
        <v>932</v>
      </c>
      <c r="D44" s="564"/>
      <c r="E44" s="325"/>
      <c r="F44" s="313"/>
      <c r="G44" s="444"/>
      <c r="J44" s="444"/>
    </row>
    <row r="45" spans="1:10" s="445" customFormat="1" ht="15" x14ac:dyDescent="0.25">
      <c r="A45" s="312"/>
      <c r="B45" s="360"/>
      <c r="C45" s="361"/>
      <c r="D45" s="362"/>
      <c r="E45" s="363"/>
      <c r="F45" s="313"/>
      <c r="G45" s="444"/>
      <c r="J45" s="444"/>
    </row>
    <row r="46" spans="1:10" s="445" customFormat="1" ht="17.100000000000001" customHeight="1" thickBot="1" x14ac:dyDescent="0.3">
      <c r="A46" s="312"/>
      <c r="B46" s="330" t="s">
        <v>549</v>
      </c>
      <c r="C46" s="561" t="s">
        <v>733</v>
      </c>
      <c r="D46" s="562"/>
      <c r="E46" s="339"/>
      <c r="F46" s="313"/>
      <c r="G46" s="444"/>
      <c r="J46" s="444"/>
    </row>
    <row r="47" spans="1:10" s="445" customFormat="1" ht="16.5" thickBot="1" x14ac:dyDescent="0.3">
      <c r="A47" s="312"/>
      <c r="B47" s="326"/>
      <c r="C47" s="7"/>
      <c r="D47" s="316"/>
      <c r="E47" s="327"/>
      <c r="F47" s="313"/>
      <c r="G47" s="444"/>
      <c r="H47" s="446" t="b">
        <f>IF(ISNUMBER(MATCH(C47,List_YesNo,0)),TRUE,FALSE)</f>
        <v>0</v>
      </c>
      <c r="J47" s="444"/>
    </row>
    <row r="48" spans="1:10" s="445" customFormat="1" x14ac:dyDescent="0.25">
      <c r="A48" s="312"/>
      <c r="B48" s="328"/>
      <c r="C48" s="319"/>
      <c r="D48" s="318"/>
      <c r="E48" s="364"/>
      <c r="F48" s="313"/>
      <c r="G48" s="444"/>
      <c r="J48" s="444"/>
    </row>
    <row r="49" spans="1:10" s="445" customFormat="1" ht="17.100000000000001" customHeight="1" thickBot="1" x14ac:dyDescent="0.3">
      <c r="A49" s="312"/>
      <c r="B49" s="330" t="s">
        <v>550</v>
      </c>
      <c r="C49" s="561" t="s">
        <v>734</v>
      </c>
      <c r="D49" s="562"/>
      <c r="E49" s="339"/>
      <c r="F49" s="313"/>
      <c r="G49" s="444"/>
      <c r="J49" s="444"/>
    </row>
    <row r="50" spans="1:10" s="445" customFormat="1" ht="16.5" thickBot="1" x14ac:dyDescent="0.3">
      <c r="A50" s="312"/>
      <c r="B50" s="326"/>
      <c r="C50" s="7"/>
      <c r="D50" s="316"/>
      <c r="E50" s="327"/>
      <c r="F50" s="313"/>
      <c r="G50" s="444"/>
      <c r="H50" s="446" t="b">
        <f>IF(ISNUMBER(MATCH(C50,List_YesNo,0)),TRUE,FALSE)</f>
        <v>0</v>
      </c>
      <c r="J50" s="444"/>
    </row>
    <row r="51" spans="1:10" s="445" customFormat="1" x14ac:dyDescent="0.25">
      <c r="A51" s="312"/>
      <c r="B51" s="333"/>
      <c r="C51" s="334"/>
      <c r="D51" s="337"/>
      <c r="E51" s="338"/>
      <c r="F51" s="313"/>
      <c r="G51" s="444"/>
      <c r="J51" s="444"/>
    </row>
    <row r="52" spans="1:10" s="445" customFormat="1" ht="15" x14ac:dyDescent="0.25">
      <c r="A52" s="312"/>
      <c r="B52" s="315"/>
      <c r="C52" s="315"/>
      <c r="D52" s="315"/>
      <c r="E52" s="315"/>
      <c r="F52" s="313"/>
      <c r="G52" s="444"/>
      <c r="J52" s="444"/>
    </row>
    <row r="53" spans="1:10" s="445" customFormat="1" ht="51.95" customHeight="1" thickBot="1" x14ac:dyDescent="0.3">
      <c r="A53" s="312"/>
      <c r="B53" s="324">
        <v>11</v>
      </c>
      <c r="C53" s="563" t="s">
        <v>923</v>
      </c>
      <c r="D53" s="564"/>
      <c r="E53" s="325"/>
      <c r="F53" s="313"/>
      <c r="G53" s="444"/>
      <c r="J53" s="444"/>
    </row>
    <row r="54" spans="1:10" s="445" customFormat="1" ht="16.5" thickBot="1" x14ac:dyDescent="0.3">
      <c r="A54" s="312"/>
      <c r="B54" s="326"/>
      <c r="C54" s="7"/>
      <c r="D54" s="316"/>
      <c r="E54" s="327"/>
      <c r="F54" s="313"/>
      <c r="G54" s="444"/>
      <c r="H54" s="446" t="b">
        <f>IF(ISNUMBER(MATCH(C54,List_YesNo,0)),TRUE,FALSE)</f>
        <v>0</v>
      </c>
      <c r="J54" s="444"/>
    </row>
    <row r="55" spans="1:10" s="445" customFormat="1" x14ac:dyDescent="0.25">
      <c r="A55" s="312"/>
      <c r="B55" s="333"/>
      <c r="C55" s="334"/>
      <c r="D55" s="337"/>
      <c r="E55" s="338"/>
      <c r="F55" s="313"/>
      <c r="G55" s="444"/>
      <c r="J55" s="444"/>
    </row>
    <row r="56" spans="1:10" s="445" customFormat="1" ht="15" x14ac:dyDescent="0.25">
      <c r="A56" s="312"/>
      <c r="B56" s="312"/>
      <c r="C56" s="314"/>
      <c r="D56" s="312"/>
      <c r="E56" s="312"/>
      <c r="F56" s="313"/>
      <c r="G56" s="444"/>
      <c r="J56" s="444"/>
    </row>
    <row r="57" spans="1:10" s="445" customFormat="1" ht="17.100000000000001" customHeight="1" thickBot="1" x14ac:dyDescent="0.3">
      <c r="A57" s="312"/>
      <c r="B57" s="324">
        <v>12</v>
      </c>
      <c r="C57" s="563" t="s">
        <v>735</v>
      </c>
      <c r="D57" s="564"/>
      <c r="E57" s="325"/>
      <c r="F57" s="313"/>
      <c r="G57" s="444"/>
      <c r="J57" s="444"/>
    </row>
    <row r="58" spans="1:10" s="445" customFormat="1" ht="16.5" thickBot="1" x14ac:dyDescent="0.3">
      <c r="A58" s="312"/>
      <c r="B58" s="326"/>
      <c r="C58" s="7"/>
      <c r="D58" s="316"/>
      <c r="E58" s="327"/>
      <c r="F58" s="313"/>
      <c r="G58" s="444"/>
      <c r="H58" s="446" t="b">
        <f>IF(ISNUMBER(MATCH(C58,List_YesNo,0)),TRUE,FALSE)</f>
        <v>0</v>
      </c>
      <c r="J58" s="444"/>
    </row>
    <row r="59" spans="1:10" s="445" customFormat="1" x14ac:dyDescent="0.25">
      <c r="A59" s="312"/>
      <c r="B59" s="333"/>
      <c r="C59" s="334"/>
      <c r="D59" s="337"/>
      <c r="E59" s="338"/>
      <c r="F59" s="313"/>
      <c r="G59" s="444"/>
      <c r="J59" s="444"/>
    </row>
    <row r="60" spans="1:10" s="445" customFormat="1" ht="15" x14ac:dyDescent="0.25">
      <c r="A60" s="312"/>
      <c r="B60" s="312"/>
      <c r="C60" s="314"/>
      <c r="D60" s="312"/>
      <c r="E60" s="312"/>
      <c r="F60" s="313"/>
      <c r="G60" s="444"/>
      <c r="J60" s="444"/>
    </row>
    <row r="61" spans="1:10" s="445" customFormat="1" ht="17.100000000000001" customHeight="1" thickBot="1" x14ac:dyDescent="0.3">
      <c r="A61" s="312"/>
      <c r="B61" s="324">
        <v>13</v>
      </c>
      <c r="C61" s="563" t="s">
        <v>911</v>
      </c>
      <c r="D61" s="564"/>
      <c r="E61" s="325"/>
      <c r="F61" s="313"/>
      <c r="G61" s="444"/>
      <c r="J61" s="444"/>
    </row>
    <row r="62" spans="1:10" s="445" customFormat="1" ht="16.5" thickBot="1" x14ac:dyDescent="0.3">
      <c r="A62" s="312"/>
      <c r="B62" s="326"/>
      <c r="C62" s="7"/>
      <c r="D62" s="316"/>
      <c r="E62" s="327"/>
      <c r="F62" s="313"/>
      <c r="G62" s="444"/>
      <c r="H62" s="446" t="b">
        <f>IF(ISNUMBER(MATCH(C62,List_YesNo,0)),TRUE,FALSE)</f>
        <v>0</v>
      </c>
      <c r="J62" s="444"/>
    </row>
    <row r="63" spans="1:10" s="445" customFormat="1" x14ac:dyDescent="0.25">
      <c r="A63" s="312"/>
      <c r="B63" s="333"/>
      <c r="C63" s="334"/>
      <c r="D63" s="337"/>
      <c r="E63" s="338"/>
      <c r="F63" s="313"/>
      <c r="G63" s="444"/>
      <c r="J63" s="444"/>
    </row>
    <row r="64" spans="1:10" s="445" customFormat="1" ht="15" x14ac:dyDescent="0.25">
      <c r="A64" s="312"/>
      <c r="B64" s="312"/>
      <c r="C64" s="314"/>
      <c r="D64" s="312"/>
      <c r="E64" s="312"/>
      <c r="F64" s="313"/>
      <c r="G64" s="444"/>
      <c r="J64" s="444"/>
    </row>
    <row r="65" spans="1:10" s="445" customFormat="1" ht="35.1" customHeight="1" thickBot="1" x14ac:dyDescent="0.3">
      <c r="A65" s="312"/>
      <c r="B65" s="324">
        <v>14</v>
      </c>
      <c r="C65" s="563" t="s">
        <v>912</v>
      </c>
      <c r="D65" s="564"/>
      <c r="E65" s="325"/>
      <c r="F65" s="313"/>
      <c r="G65" s="444"/>
      <c r="J65" s="444"/>
    </row>
    <row r="66" spans="1:10" s="445" customFormat="1" ht="16.5" thickBot="1" x14ac:dyDescent="0.3">
      <c r="A66" s="312"/>
      <c r="B66" s="326"/>
      <c r="C66" s="7"/>
      <c r="D66" s="316"/>
      <c r="E66" s="327"/>
      <c r="F66" s="313"/>
      <c r="G66" s="444"/>
      <c r="H66" s="446" t="b">
        <f>IF(ISNUMBER(MATCH(C66,List_YesNo,0)),TRUE,FALSE)</f>
        <v>0</v>
      </c>
      <c r="J66" s="444"/>
    </row>
    <row r="67" spans="1:10" s="445" customFormat="1" x14ac:dyDescent="0.25">
      <c r="A67" s="312"/>
      <c r="B67" s="333"/>
      <c r="C67" s="334"/>
      <c r="D67" s="337"/>
      <c r="E67" s="338"/>
      <c r="F67" s="313"/>
      <c r="G67" s="444"/>
      <c r="J67" s="444"/>
    </row>
    <row r="68" spans="1:10" s="445" customFormat="1" ht="15" x14ac:dyDescent="0.25">
      <c r="A68" s="312"/>
      <c r="B68" s="315"/>
      <c r="C68" s="315"/>
      <c r="D68" s="315"/>
      <c r="E68" s="315"/>
      <c r="F68" s="313"/>
      <c r="G68" s="444"/>
      <c r="J68" s="444"/>
    </row>
    <row r="69" spans="1:10" s="445" customFormat="1" ht="35.1" customHeight="1" thickBot="1" x14ac:dyDescent="0.3">
      <c r="A69" s="312"/>
      <c r="B69" s="324">
        <v>15</v>
      </c>
      <c r="C69" s="563" t="s">
        <v>913</v>
      </c>
      <c r="D69" s="564"/>
      <c r="E69" s="325"/>
      <c r="F69" s="313"/>
      <c r="G69" s="444"/>
      <c r="J69" s="444"/>
    </row>
    <row r="70" spans="1:10" s="445" customFormat="1" ht="16.5" thickBot="1" x14ac:dyDescent="0.3">
      <c r="A70" s="312"/>
      <c r="B70" s="326"/>
      <c r="C70" s="7"/>
      <c r="D70" s="316"/>
      <c r="E70" s="327"/>
      <c r="F70" s="313"/>
      <c r="G70" s="444"/>
      <c r="H70" s="446" t="b">
        <f>IF(ISNUMBER(MATCH(C70,List_YesNo,0)),TRUE,FALSE)</f>
        <v>0</v>
      </c>
      <c r="J70" s="444"/>
    </row>
    <row r="71" spans="1:10" s="445" customFormat="1" x14ac:dyDescent="0.25">
      <c r="A71" s="312"/>
      <c r="B71" s="333"/>
      <c r="C71" s="334"/>
      <c r="D71" s="337"/>
      <c r="E71" s="338"/>
      <c r="F71" s="313"/>
      <c r="G71" s="444"/>
      <c r="J71" s="444"/>
    </row>
    <row r="72" spans="1:10" s="445" customFormat="1" ht="15" x14ac:dyDescent="0.25">
      <c r="A72" s="312"/>
      <c r="B72" s="312"/>
      <c r="C72" s="314"/>
      <c r="D72" s="312"/>
      <c r="E72" s="312"/>
      <c r="F72" s="313"/>
      <c r="G72" s="444"/>
      <c r="J72" s="444"/>
    </row>
    <row r="73" spans="1:10" s="445" customFormat="1" ht="35.1" customHeight="1" thickBot="1" x14ac:dyDescent="0.3">
      <c r="A73" s="312"/>
      <c r="B73" s="324">
        <v>16</v>
      </c>
      <c r="C73" s="563" t="s">
        <v>914</v>
      </c>
      <c r="D73" s="564"/>
      <c r="E73" s="325"/>
      <c r="F73" s="313"/>
      <c r="G73" s="444"/>
      <c r="J73" s="444"/>
    </row>
    <row r="74" spans="1:10" s="445" customFormat="1" ht="16.5" thickBot="1" x14ac:dyDescent="0.3">
      <c r="A74" s="312"/>
      <c r="B74" s="326"/>
      <c r="C74" s="7"/>
      <c r="D74" s="316"/>
      <c r="E74" s="327"/>
      <c r="F74" s="313"/>
      <c r="G74" s="444"/>
      <c r="H74" s="446" t="b">
        <f>IF(ISNUMBER(MATCH(C74,List_YesNo,0)),TRUE,FALSE)</f>
        <v>0</v>
      </c>
      <c r="J74" s="444"/>
    </row>
    <row r="75" spans="1:10" s="445" customFormat="1" x14ac:dyDescent="0.25">
      <c r="A75" s="312"/>
      <c r="B75" s="333"/>
      <c r="C75" s="334"/>
      <c r="D75" s="337"/>
      <c r="E75" s="338"/>
      <c r="F75" s="313"/>
      <c r="G75" s="444"/>
      <c r="J75" s="444"/>
    </row>
    <row r="76" spans="1:10" s="445" customFormat="1" ht="15" x14ac:dyDescent="0.25">
      <c r="A76" s="312"/>
      <c r="B76" s="312"/>
      <c r="C76" s="314"/>
      <c r="D76" s="312"/>
      <c r="E76" s="312"/>
      <c r="F76" s="313"/>
      <c r="G76" s="444"/>
      <c r="J76" s="444"/>
    </row>
    <row r="77" spans="1:10" s="445" customFormat="1" ht="35.1" customHeight="1" thickBot="1" x14ac:dyDescent="0.3">
      <c r="A77" s="312"/>
      <c r="B77" s="324">
        <v>17</v>
      </c>
      <c r="C77" s="563" t="s">
        <v>915</v>
      </c>
      <c r="D77" s="564"/>
      <c r="E77" s="325"/>
      <c r="F77" s="313"/>
      <c r="G77" s="444"/>
      <c r="J77" s="444"/>
    </row>
    <row r="78" spans="1:10" s="445" customFormat="1" ht="16.5" thickBot="1" x14ac:dyDescent="0.3">
      <c r="A78" s="312"/>
      <c r="B78" s="326"/>
      <c r="C78" s="22"/>
      <c r="D78" s="67" t="s">
        <v>551</v>
      </c>
      <c r="E78" s="327"/>
      <c r="F78" s="313"/>
      <c r="G78" s="444"/>
      <c r="J78" s="444"/>
    </row>
    <row r="79" spans="1:10" s="445" customFormat="1" x14ac:dyDescent="0.25">
      <c r="A79" s="312"/>
      <c r="B79" s="333"/>
      <c r="C79" s="334"/>
      <c r="D79" s="337"/>
      <c r="E79" s="338"/>
      <c r="F79" s="313"/>
      <c r="G79" s="444"/>
      <c r="J79" s="444"/>
    </row>
    <row r="80" spans="1:10" s="445" customFormat="1" ht="15" x14ac:dyDescent="0.25">
      <c r="A80" s="312"/>
      <c r="B80" s="312"/>
      <c r="C80" s="314"/>
      <c r="D80" s="312"/>
      <c r="E80" s="312"/>
      <c r="F80" s="313"/>
      <c r="G80" s="444"/>
      <c r="J80" s="444"/>
    </row>
    <row r="81" spans="1:10" s="445" customFormat="1" ht="35.1" customHeight="1" thickBot="1" x14ac:dyDescent="0.3">
      <c r="A81" s="312"/>
      <c r="B81" s="324">
        <v>18</v>
      </c>
      <c r="C81" s="563" t="s">
        <v>916</v>
      </c>
      <c r="D81" s="564"/>
      <c r="E81" s="325"/>
      <c r="F81" s="313"/>
      <c r="G81" s="444"/>
      <c r="J81" s="444"/>
    </row>
    <row r="82" spans="1:10" s="445" customFormat="1" ht="16.5" thickBot="1" x14ac:dyDescent="0.3">
      <c r="A82" s="312"/>
      <c r="B82" s="326"/>
      <c r="C82" s="22"/>
      <c r="D82" s="67" t="s">
        <v>551</v>
      </c>
      <c r="E82" s="327"/>
      <c r="F82" s="313"/>
      <c r="G82" s="444"/>
      <c r="J82" s="444"/>
    </row>
    <row r="83" spans="1:10" s="445" customFormat="1" x14ac:dyDescent="0.25">
      <c r="A83" s="312"/>
      <c r="B83" s="333"/>
      <c r="C83" s="334"/>
      <c r="D83" s="337"/>
      <c r="E83" s="338"/>
      <c r="F83" s="313"/>
      <c r="G83" s="444"/>
      <c r="J83" s="444"/>
    </row>
    <row r="84" spans="1:10" s="445" customFormat="1" ht="15" x14ac:dyDescent="0.25">
      <c r="A84" s="312"/>
      <c r="B84" s="312"/>
      <c r="C84" s="314"/>
      <c r="D84" s="312"/>
      <c r="E84" s="312"/>
      <c r="F84" s="313"/>
      <c r="G84" s="444"/>
      <c r="J84" s="444"/>
    </row>
    <row r="85" spans="1:10" s="445" customFormat="1" ht="17.100000000000001" customHeight="1" thickBot="1" x14ac:dyDescent="0.3">
      <c r="A85" s="312"/>
      <c r="B85" s="324">
        <v>19</v>
      </c>
      <c r="C85" s="563" t="s">
        <v>887</v>
      </c>
      <c r="D85" s="564"/>
      <c r="E85" s="325"/>
      <c r="F85" s="313"/>
      <c r="G85" s="444"/>
      <c r="J85" s="444"/>
    </row>
    <row r="86" spans="1:10" s="445" customFormat="1" ht="16.5" thickBot="1" x14ac:dyDescent="0.3">
      <c r="A86" s="312"/>
      <c r="B86" s="326"/>
      <c r="C86" s="22"/>
      <c r="D86" s="67" t="s">
        <v>551</v>
      </c>
      <c r="E86" s="327"/>
      <c r="F86" s="313"/>
      <c r="G86" s="444"/>
      <c r="J86" s="444"/>
    </row>
    <row r="87" spans="1:10" s="445" customFormat="1" x14ac:dyDescent="0.25">
      <c r="A87" s="312"/>
      <c r="B87" s="333"/>
      <c r="C87" s="334"/>
      <c r="D87" s="337"/>
      <c r="E87" s="338"/>
      <c r="F87" s="313"/>
      <c r="G87" s="444"/>
      <c r="J87" s="444"/>
    </row>
    <row r="88" spans="1:10" s="445" customFormat="1" ht="15" x14ac:dyDescent="0.25">
      <c r="A88" s="312"/>
      <c r="B88" s="312"/>
      <c r="C88" s="314"/>
      <c r="D88" s="312"/>
      <c r="E88" s="312"/>
      <c r="F88" s="313"/>
      <c r="G88" s="444"/>
      <c r="J88" s="444"/>
    </row>
    <row r="89" spans="1:10" s="445" customFormat="1" ht="51.95" customHeight="1" thickBot="1" x14ac:dyDescent="0.3">
      <c r="A89" s="312"/>
      <c r="B89" s="324">
        <v>20</v>
      </c>
      <c r="C89" s="563" t="s">
        <v>917</v>
      </c>
      <c r="D89" s="564"/>
      <c r="E89" s="325"/>
      <c r="F89" s="313"/>
      <c r="G89" s="444"/>
      <c r="J89" s="444"/>
    </row>
    <row r="90" spans="1:10" s="445" customFormat="1" ht="16.5" thickBot="1" x14ac:dyDescent="0.3">
      <c r="A90" s="312"/>
      <c r="B90" s="326"/>
      <c r="C90" s="7"/>
      <c r="D90" s="316"/>
      <c r="E90" s="327"/>
      <c r="F90" s="313"/>
      <c r="G90" s="444"/>
      <c r="H90" s="446" t="b">
        <f>IF(ISNUMBER(MATCH(C90,List_YesNo,0)),TRUE,FALSE)</f>
        <v>0</v>
      </c>
      <c r="J90" s="444"/>
    </row>
    <row r="91" spans="1:10" s="445" customFormat="1" x14ac:dyDescent="0.25">
      <c r="A91" s="312"/>
      <c r="B91" s="333"/>
      <c r="C91" s="334"/>
      <c r="D91" s="337"/>
      <c r="E91" s="338"/>
      <c r="F91" s="313"/>
      <c r="G91" s="444"/>
      <c r="J91" s="444"/>
    </row>
    <row r="92" spans="1:10" s="445" customFormat="1" ht="15" x14ac:dyDescent="0.25">
      <c r="A92" s="312"/>
      <c r="B92" s="312"/>
      <c r="C92" s="314"/>
      <c r="D92" s="312"/>
      <c r="E92" s="312"/>
      <c r="F92" s="313"/>
      <c r="G92" s="444"/>
      <c r="J92" s="444"/>
    </row>
    <row r="93" spans="1:10" s="445" customFormat="1" ht="35.1" customHeight="1" thickBot="1" x14ac:dyDescent="0.3">
      <c r="A93" s="312"/>
      <c r="B93" s="324">
        <v>21</v>
      </c>
      <c r="C93" s="563" t="s">
        <v>918</v>
      </c>
      <c r="D93" s="564"/>
      <c r="E93" s="325"/>
      <c r="F93" s="313"/>
      <c r="G93" s="444"/>
      <c r="J93" s="444"/>
    </row>
    <row r="94" spans="1:10" s="445" customFormat="1" ht="16.5" thickBot="1" x14ac:dyDescent="0.3">
      <c r="A94" s="312"/>
      <c r="B94" s="326"/>
      <c r="C94" s="7"/>
      <c r="D94" s="316"/>
      <c r="E94" s="327"/>
      <c r="F94" s="313"/>
      <c r="G94" s="444"/>
      <c r="H94" s="446" t="b">
        <f>IF(ISNUMBER(MATCH(C94,List_YesNo,0)),TRUE,FALSE)</f>
        <v>0</v>
      </c>
      <c r="J94" s="444"/>
    </row>
    <row r="95" spans="1:10" s="445" customFormat="1" x14ac:dyDescent="0.25">
      <c r="A95" s="312"/>
      <c r="B95" s="333"/>
      <c r="C95" s="334"/>
      <c r="D95" s="337"/>
      <c r="E95" s="338"/>
      <c r="F95" s="313"/>
      <c r="G95" s="444"/>
      <c r="J95" s="444"/>
    </row>
    <row r="96" spans="1:10" s="445" customFormat="1" ht="15" x14ac:dyDescent="0.25">
      <c r="A96" s="312"/>
      <c r="B96" s="312"/>
      <c r="C96" s="314"/>
      <c r="D96" s="312"/>
      <c r="E96" s="312"/>
      <c r="F96" s="313"/>
      <c r="G96" s="444"/>
      <c r="J96" s="444"/>
    </row>
    <row r="97" spans="1:10" s="445" customFormat="1" ht="17.100000000000001" customHeight="1" x14ac:dyDescent="0.25">
      <c r="A97" s="312"/>
      <c r="B97" s="324">
        <v>22</v>
      </c>
      <c r="C97" s="563" t="s">
        <v>736</v>
      </c>
      <c r="D97" s="564"/>
      <c r="E97" s="325"/>
      <c r="F97" s="313"/>
      <c r="G97" s="444"/>
      <c r="J97" s="444"/>
    </row>
    <row r="98" spans="1:10" s="445" customFormat="1" ht="15" x14ac:dyDescent="0.25">
      <c r="A98" s="312"/>
      <c r="B98" s="360"/>
      <c r="C98" s="361"/>
      <c r="D98" s="362"/>
      <c r="E98" s="363"/>
      <c r="F98" s="313"/>
      <c r="G98" s="444"/>
      <c r="J98" s="444"/>
    </row>
    <row r="99" spans="1:10" s="445" customFormat="1" ht="35.1" customHeight="1" thickBot="1" x14ac:dyDescent="0.3">
      <c r="A99" s="312"/>
      <c r="B99" s="330" t="s">
        <v>737</v>
      </c>
      <c r="C99" s="575" t="s">
        <v>738</v>
      </c>
      <c r="D99" s="576"/>
      <c r="E99" s="340"/>
      <c r="F99" s="313"/>
      <c r="G99" s="444"/>
      <c r="J99" s="444"/>
    </row>
    <row r="100" spans="1:10" s="445" customFormat="1" ht="16.5" thickBot="1" x14ac:dyDescent="0.3">
      <c r="A100" s="312"/>
      <c r="B100" s="326"/>
      <c r="C100" s="22"/>
      <c r="D100" s="316"/>
      <c r="E100" s="327"/>
      <c r="F100" s="313"/>
      <c r="G100" s="444"/>
      <c r="J100" s="444"/>
    </row>
    <row r="101" spans="1:10" s="445" customFormat="1" x14ac:dyDescent="0.25">
      <c r="A101" s="312"/>
      <c r="B101" s="328"/>
      <c r="C101" s="317"/>
      <c r="D101" s="318"/>
      <c r="E101" s="364"/>
      <c r="F101" s="313"/>
      <c r="G101" s="444"/>
      <c r="J101" s="444"/>
    </row>
    <row r="102" spans="1:10" s="445" customFormat="1" ht="17.100000000000001" customHeight="1" thickBot="1" x14ac:dyDescent="0.3">
      <c r="A102" s="312"/>
      <c r="B102" s="330" t="s">
        <v>739</v>
      </c>
      <c r="C102" s="561" t="s">
        <v>740</v>
      </c>
      <c r="D102" s="562"/>
      <c r="E102" s="339"/>
      <c r="F102" s="313"/>
      <c r="G102" s="444"/>
      <c r="J102" s="444"/>
    </row>
    <row r="103" spans="1:10" s="445" customFormat="1" ht="16.5" thickBot="1" x14ac:dyDescent="0.3">
      <c r="A103" s="312"/>
      <c r="B103" s="326"/>
      <c r="C103" s="22"/>
      <c r="D103" s="316"/>
      <c r="E103" s="327"/>
      <c r="F103" s="313"/>
      <c r="G103" s="446" t="b">
        <f>IF(C103&gt;C100,FALSE,TRUE)</f>
        <v>1</v>
      </c>
      <c r="J103" s="444"/>
    </row>
    <row r="104" spans="1:10" s="445" customFormat="1" x14ac:dyDescent="0.25">
      <c r="A104" s="312"/>
      <c r="B104" s="328"/>
      <c r="C104" s="319"/>
      <c r="D104" s="318"/>
      <c r="E104" s="364"/>
      <c r="F104" s="313"/>
      <c r="G104" s="444"/>
      <c r="J104" s="444"/>
    </row>
    <row r="105" spans="1:10" s="445" customFormat="1" ht="16.5" thickBot="1" x14ac:dyDescent="0.3">
      <c r="A105" s="312"/>
      <c r="B105" s="330" t="s">
        <v>741</v>
      </c>
      <c r="C105" s="561" t="s">
        <v>742</v>
      </c>
      <c r="D105" s="562"/>
      <c r="E105" s="339"/>
      <c r="F105" s="313"/>
      <c r="G105" s="444"/>
      <c r="J105" s="444"/>
    </row>
    <row r="106" spans="1:10" s="445" customFormat="1" ht="16.5" thickBot="1" x14ac:dyDescent="0.3">
      <c r="A106" s="312"/>
      <c r="B106" s="326"/>
      <c r="C106" s="26"/>
      <c r="D106" s="316"/>
      <c r="E106" s="327"/>
      <c r="F106" s="313"/>
      <c r="G106" s="444"/>
      <c r="J106" s="444"/>
    </row>
    <row r="107" spans="1:10" s="445" customFormat="1" x14ac:dyDescent="0.25">
      <c r="A107" s="312"/>
      <c r="B107" s="333"/>
      <c r="C107" s="334"/>
      <c r="D107" s="337"/>
      <c r="E107" s="338"/>
      <c r="F107" s="313"/>
      <c r="G107" s="444"/>
      <c r="J107" s="444"/>
    </row>
    <row r="108" spans="1:10" s="445" customFormat="1" ht="15" x14ac:dyDescent="0.25">
      <c r="A108" s="312"/>
      <c r="B108" s="312"/>
      <c r="C108" s="314"/>
      <c r="D108" s="312"/>
      <c r="E108" s="312"/>
      <c r="F108" s="313"/>
      <c r="G108" s="444"/>
      <c r="J108" s="444"/>
    </row>
    <row r="109" spans="1:10" s="445" customFormat="1" ht="35.1" customHeight="1" thickBot="1" x14ac:dyDescent="0.3">
      <c r="A109" s="312"/>
      <c r="B109" s="324">
        <v>23</v>
      </c>
      <c r="C109" s="563" t="s">
        <v>743</v>
      </c>
      <c r="D109" s="564"/>
      <c r="E109" s="325"/>
      <c r="F109" s="313"/>
      <c r="G109" s="444"/>
      <c r="J109" s="444"/>
    </row>
    <row r="110" spans="1:10" s="445" customFormat="1" ht="16.5" thickBot="1" x14ac:dyDescent="0.3">
      <c r="A110" s="312"/>
      <c r="B110" s="326"/>
      <c r="C110" s="22"/>
      <c r="D110" s="316"/>
      <c r="E110" s="327"/>
      <c r="F110" s="313"/>
      <c r="G110" s="444"/>
      <c r="J110" s="444"/>
    </row>
    <row r="111" spans="1:10" s="445" customFormat="1" x14ac:dyDescent="0.25">
      <c r="A111" s="312"/>
      <c r="B111" s="333"/>
      <c r="C111" s="334"/>
      <c r="D111" s="337"/>
      <c r="E111" s="338"/>
      <c r="F111" s="313"/>
      <c r="G111" s="444"/>
      <c r="J111" s="444"/>
    </row>
    <row r="112" spans="1:10" s="445" customFormat="1" ht="15" x14ac:dyDescent="0.25">
      <c r="A112" s="312"/>
      <c r="B112" s="312"/>
      <c r="C112" s="314"/>
      <c r="D112" s="312"/>
      <c r="E112" s="312"/>
      <c r="F112" s="313"/>
      <c r="G112" s="444"/>
      <c r="J112" s="444"/>
    </row>
    <row r="113" spans="1:10" s="445" customFormat="1" ht="50.25" customHeight="1" thickBot="1" x14ac:dyDescent="0.3">
      <c r="A113" s="312"/>
      <c r="B113" s="324">
        <v>24</v>
      </c>
      <c r="C113" s="563" t="s">
        <v>919</v>
      </c>
      <c r="D113" s="564"/>
      <c r="E113" s="325"/>
      <c r="F113" s="313"/>
      <c r="G113" s="444"/>
      <c r="J113" s="444"/>
    </row>
    <row r="114" spans="1:10" s="445" customFormat="1" ht="16.5" thickBot="1" x14ac:dyDescent="0.3">
      <c r="A114" s="312"/>
      <c r="B114" s="326"/>
      <c r="C114" s="7"/>
      <c r="D114" s="316"/>
      <c r="E114" s="327"/>
      <c r="F114" s="313"/>
      <c r="G114" s="444"/>
      <c r="H114" s="446" t="b">
        <f>IF(ISNUMBER(MATCH(C114,List_YesNo,0)),TRUE,FALSE)</f>
        <v>0</v>
      </c>
      <c r="J114" s="444"/>
    </row>
    <row r="115" spans="1:10" s="445" customFormat="1" x14ac:dyDescent="0.25">
      <c r="A115" s="312"/>
      <c r="B115" s="333"/>
      <c r="C115" s="334"/>
      <c r="D115" s="337"/>
      <c r="E115" s="338"/>
      <c r="F115" s="313"/>
      <c r="G115" s="444"/>
      <c r="J115" s="444"/>
    </row>
    <row r="116" spans="1:10" s="445" customFormat="1" ht="15" x14ac:dyDescent="0.25">
      <c r="A116" s="312"/>
      <c r="B116" s="312"/>
      <c r="C116" s="314"/>
      <c r="D116" s="312"/>
      <c r="E116" s="312"/>
      <c r="F116" s="313"/>
      <c r="G116" s="444"/>
      <c r="J116" s="444"/>
    </row>
    <row r="117" spans="1:10" s="445" customFormat="1" ht="17.100000000000001" customHeight="1" thickBot="1" x14ac:dyDescent="0.3">
      <c r="A117" s="312"/>
      <c r="B117" s="324">
        <v>25</v>
      </c>
      <c r="C117" s="563" t="s">
        <v>920</v>
      </c>
      <c r="D117" s="564"/>
      <c r="E117" s="325"/>
      <c r="F117" s="313"/>
      <c r="G117" s="444"/>
      <c r="J117" s="444"/>
    </row>
    <row r="118" spans="1:10" s="445" customFormat="1" ht="16.5" thickBot="1" x14ac:dyDescent="0.3">
      <c r="A118" s="312"/>
      <c r="B118" s="326"/>
      <c r="C118" s="7"/>
      <c r="D118" s="316"/>
      <c r="E118" s="327"/>
      <c r="F118" s="313"/>
      <c r="G118" s="444"/>
      <c r="H118" s="446" t="b">
        <f>IF(ISNUMBER(MATCH(C118,List_YesNo,0)),TRUE,FALSE)</f>
        <v>0</v>
      </c>
      <c r="J118" s="444"/>
    </row>
    <row r="119" spans="1:10" s="445" customFormat="1" x14ac:dyDescent="0.25">
      <c r="A119" s="312"/>
      <c r="B119" s="333"/>
      <c r="C119" s="334"/>
      <c r="D119" s="337"/>
      <c r="E119" s="338"/>
      <c r="F119" s="313"/>
      <c r="G119" s="444"/>
      <c r="J119" s="444"/>
    </row>
    <row r="120" spans="1:10" s="445" customFormat="1" ht="15" x14ac:dyDescent="0.25">
      <c r="A120" s="312"/>
      <c r="B120" s="312"/>
      <c r="C120" s="314"/>
      <c r="D120" s="312"/>
      <c r="E120" s="312"/>
      <c r="F120" s="313"/>
      <c r="G120" s="444"/>
      <c r="J120" s="444"/>
    </row>
    <row r="121" spans="1:10" s="445" customFormat="1" ht="35.1" customHeight="1" thickBot="1" x14ac:dyDescent="0.3">
      <c r="A121" s="312"/>
      <c r="B121" s="324">
        <v>26</v>
      </c>
      <c r="C121" s="563" t="s">
        <v>921</v>
      </c>
      <c r="D121" s="564"/>
      <c r="E121" s="325"/>
      <c r="F121" s="313"/>
      <c r="G121" s="444"/>
      <c r="J121" s="444"/>
    </row>
    <row r="122" spans="1:10" s="445" customFormat="1" ht="16.5" thickBot="1" x14ac:dyDescent="0.3">
      <c r="A122" s="312"/>
      <c r="B122" s="326"/>
      <c r="C122" s="7"/>
      <c r="D122" s="316"/>
      <c r="E122" s="327"/>
      <c r="F122" s="313"/>
      <c r="G122" s="444"/>
      <c r="H122" s="446" t="b">
        <f>IF(ISNUMBER(MATCH(C122,List_YesNo,0)),TRUE,FALSE)</f>
        <v>0</v>
      </c>
      <c r="J122" s="444"/>
    </row>
    <row r="123" spans="1:10" s="445" customFormat="1" x14ac:dyDescent="0.25">
      <c r="A123" s="312"/>
      <c r="B123" s="333"/>
      <c r="C123" s="334"/>
      <c r="D123" s="337"/>
      <c r="E123" s="338"/>
      <c r="F123" s="313"/>
      <c r="G123" s="444"/>
      <c r="J123" s="444"/>
    </row>
    <row r="124" spans="1:10" s="445" customFormat="1" ht="15" x14ac:dyDescent="0.25">
      <c r="A124" s="312"/>
      <c r="B124" s="312"/>
      <c r="C124" s="314"/>
      <c r="D124" s="312"/>
      <c r="E124" s="312"/>
      <c r="F124" s="313"/>
      <c r="G124" s="444"/>
      <c r="J124" s="444"/>
    </row>
    <row r="125" spans="1:10" s="445" customFormat="1" ht="17.100000000000001" customHeight="1" thickBot="1" x14ac:dyDescent="0.3">
      <c r="A125" s="312"/>
      <c r="B125" s="324">
        <v>27</v>
      </c>
      <c r="C125" s="563" t="s">
        <v>810</v>
      </c>
      <c r="D125" s="564"/>
      <c r="E125" s="325"/>
      <c r="F125" s="313"/>
      <c r="G125" s="444"/>
      <c r="J125" s="444"/>
    </row>
    <row r="126" spans="1:10" s="445" customFormat="1" ht="16.5" thickBot="1" x14ac:dyDescent="0.3">
      <c r="A126" s="312"/>
      <c r="B126" s="326"/>
      <c r="C126" s="7"/>
      <c r="D126" s="316"/>
      <c r="E126" s="327"/>
      <c r="F126" s="313"/>
      <c r="G126" s="444"/>
      <c r="H126" s="446" t="b">
        <f>IF(ISNUMBER(MATCH(C126,List_YesNo,0)),TRUE,FALSE)</f>
        <v>0</v>
      </c>
      <c r="J126" s="444"/>
    </row>
    <row r="127" spans="1:10" s="445" customFormat="1" x14ac:dyDescent="0.25">
      <c r="A127" s="312"/>
      <c r="B127" s="333"/>
      <c r="C127" s="334"/>
      <c r="D127" s="337"/>
      <c r="E127" s="338"/>
      <c r="F127" s="313"/>
      <c r="G127" s="444"/>
      <c r="J127" s="444"/>
    </row>
    <row r="128" spans="1:10" s="445" customFormat="1" ht="15" x14ac:dyDescent="0.25">
      <c r="A128" s="312"/>
      <c r="B128" s="312"/>
      <c r="C128" s="314"/>
      <c r="D128" s="312"/>
      <c r="E128" s="312"/>
      <c r="F128" s="313"/>
      <c r="G128" s="444"/>
      <c r="J128" s="444"/>
    </row>
    <row r="129" spans="1:10" s="445" customFormat="1" ht="17.100000000000001" customHeight="1" x14ac:dyDescent="0.25">
      <c r="A129" s="312"/>
      <c r="B129" s="324">
        <v>28</v>
      </c>
      <c r="C129" s="563" t="s">
        <v>744</v>
      </c>
      <c r="D129" s="564"/>
      <c r="E129" s="325"/>
      <c r="F129" s="313"/>
      <c r="G129" s="444"/>
      <c r="J129" s="444"/>
    </row>
    <row r="130" spans="1:10" s="445" customFormat="1" ht="15" x14ac:dyDescent="0.25">
      <c r="A130" s="312"/>
      <c r="B130" s="360"/>
      <c r="C130" s="361"/>
      <c r="D130" s="362"/>
      <c r="E130" s="363"/>
      <c r="F130" s="313"/>
      <c r="G130" s="444"/>
      <c r="J130" s="444"/>
    </row>
    <row r="131" spans="1:10" s="445" customFormat="1" ht="17.100000000000001" customHeight="1" thickBot="1" x14ac:dyDescent="0.3">
      <c r="A131" s="312"/>
      <c r="B131" s="330" t="s">
        <v>883</v>
      </c>
      <c r="C131" s="561" t="s">
        <v>733</v>
      </c>
      <c r="D131" s="562"/>
      <c r="E131" s="339"/>
      <c r="F131" s="313"/>
      <c r="G131" s="444"/>
      <c r="J131" s="444"/>
    </row>
    <row r="132" spans="1:10" s="445" customFormat="1" ht="16.5" thickBot="1" x14ac:dyDescent="0.3">
      <c r="A132" s="312"/>
      <c r="B132" s="326"/>
      <c r="C132" s="22"/>
      <c r="D132" s="316"/>
      <c r="E132" s="327"/>
      <c r="F132" s="313"/>
      <c r="G132" s="444"/>
      <c r="J132" s="444"/>
    </row>
    <row r="133" spans="1:10" s="445" customFormat="1" x14ac:dyDescent="0.25">
      <c r="A133" s="312"/>
      <c r="B133" s="328"/>
      <c r="C133" s="319"/>
      <c r="D133" s="318"/>
      <c r="E133" s="364"/>
      <c r="F133" s="313"/>
      <c r="G133" s="444"/>
      <c r="J133" s="444"/>
    </row>
    <row r="134" spans="1:10" s="445" customFormat="1" ht="17.100000000000001" customHeight="1" thickBot="1" x14ac:dyDescent="0.3">
      <c r="A134" s="312"/>
      <c r="B134" s="330" t="s">
        <v>745</v>
      </c>
      <c r="C134" s="561" t="s">
        <v>734</v>
      </c>
      <c r="D134" s="562"/>
      <c r="E134" s="339"/>
      <c r="F134" s="313"/>
      <c r="G134" s="444"/>
      <c r="J134" s="444"/>
    </row>
    <row r="135" spans="1:10" s="445" customFormat="1" ht="16.5" thickBot="1" x14ac:dyDescent="0.3">
      <c r="A135" s="312"/>
      <c r="B135" s="326"/>
      <c r="C135" s="22"/>
      <c r="D135" s="316"/>
      <c r="E135" s="327"/>
      <c r="F135" s="313"/>
      <c r="G135" s="444"/>
      <c r="J135" s="444"/>
    </row>
    <row r="136" spans="1:10" s="445" customFormat="1" x14ac:dyDescent="0.25">
      <c r="A136" s="312"/>
      <c r="B136" s="333"/>
      <c r="C136" s="334"/>
      <c r="D136" s="337"/>
      <c r="E136" s="338"/>
      <c r="F136" s="313"/>
      <c r="G136" s="444"/>
      <c r="J136" s="444"/>
    </row>
    <row r="137" spans="1:10" s="445" customFormat="1" ht="15" x14ac:dyDescent="0.25">
      <c r="A137" s="312"/>
      <c r="B137" s="312"/>
      <c r="C137" s="314"/>
      <c r="D137" s="312"/>
      <c r="E137" s="312"/>
      <c r="F137" s="313"/>
      <c r="G137" s="444"/>
      <c r="J137" s="444"/>
    </row>
    <row r="138" spans="1:10" s="445" customFormat="1" ht="35.1" customHeight="1" thickBot="1" x14ac:dyDescent="0.3">
      <c r="A138" s="312"/>
      <c r="B138" s="324">
        <v>29</v>
      </c>
      <c r="C138" s="563" t="s">
        <v>888</v>
      </c>
      <c r="D138" s="564"/>
      <c r="E138" s="325"/>
      <c r="F138" s="313"/>
      <c r="G138" s="444"/>
      <c r="J138" s="444"/>
    </row>
    <row r="139" spans="1:10" s="445" customFormat="1" ht="16.5" thickBot="1" x14ac:dyDescent="0.3">
      <c r="A139" s="312"/>
      <c r="B139" s="326"/>
      <c r="C139" s="7"/>
      <c r="D139" s="316"/>
      <c r="E139" s="327"/>
      <c r="F139" s="313"/>
      <c r="G139" s="444"/>
      <c r="H139" s="446" t="b">
        <f>IF(ISNUMBER(MATCH(C139,List_YesNo,0)),TRUE,FALSE)</f>
        <v>0</v>
      </c>
      <c r="J139" s="444"/>
    </row>
    <row r="140" spans="1:10" s="445" customFormat="1" x14ac:dyDescent="0.25">
      <c r="A140" s="312"/>
      <c r="B140" s="333"/>
      <c r="C140" s="334"/>
      <c r="D140" s="337"/>
      <c r="E140" s="338"/>
      <c r="F140" s="313"/>
      <c r="G140" s="444"/>
      <c r="J140" s="444"/>
    </row>
    <row r="141" spans="1:10" s="445" customFormat="1" ht="15" x14ac:dyDescent="0.25">
      <c r="A141" s="312"/>
      <c r="B141" s="312"/>
      <c r="C141" s="314"/>
      <c r="D141" s="312"/>
      <c r="E141" s="312"/>
      <c r="F141" s="313"/>
      <c r="G141" s="444"/>
      <c r="J141" s="444"/>
    </row>
    <row r="142" spans="1:10" s="445" customFormat="1" ht="35.1" customHeight="1" thickBot="1" x14ac:dyDescent="0.3">
      <c r="A142" s="312"/>
      <c r="B142" s="324">
        <v>30</v>
      </c>
      <c r="C142" s="563" t="s">
        <v>922</v>
      </c>
      <c r="D142" s="564"/>
      <c r="E142" s="325"/>
      <c r="F142" s="313"/>
      <c r="G142" s="444"/>
      <c r="J142" s="444"/>
    </row>
    <row r="143" spans="1:10" s="445" customFormat="1" ht="16.5" thickBot="1" x14ac:dyDescent="0.3">
      <c r="A143" s="312"/>
      <c r="B143" s="326"/>
      <c r="C143" s="7"/>
      <c r="D143" s="316"/>
      <c r="E143" s="327"/>
      <c r="F143" s="313"/>
      <c r="G143" s="444"/>
      <c r="H143" s="446" t="b">
        <f>IF(ISNUMBER(MATCH(C143,List_YesNo,0)),TRUE,FALSE)</f>
        <v>0</v>
      </c>
      <c r="J143" s="444"/>
    </row>
    <row r="144" spans="1:10" s="445" customFormat="1" x14ac:dyDescent="0.25">
      <c r="A144" s="312"/>
      <c r="B144" s="333"/>
      <c r="C144" s="334"/>
      <c r="D144" s="337"/>
      <c r="E144" s="338"/>
      <c r="F144" s="313"/>
      <c r="G144" s="444"/>
      <c r="J144" s="444"/>
    </row>
    <row r="145" spans="1:10" s="445" customFormat="1" ht="15" x14ac:dyDescent="0.25">
      <c r="A145" s="312"/>
      <c r="B145" s="312"/>
      <c r="C145" s="314"/>
      <c r="D145" s="312"/>
      <c r="E145" s="312"/>
      <c r="F145" s="313"/>
      <c r="G145" s="444"/>
      <c r="J145" s="444"/>
    </row>
    <row r="146" spans="1:10" s="445" customFormat="1" ht="17.100000000000001" customHeight="1" thickBot="1" x14ac:dyDescent="0.3">
      <c r="A146" s="312"/>
      <c r="B146" s="324">
        <v>31</v>
      </c>
      <c r="C146" s="563" t="s">
        <v>889</v>
      </c>
      <c r="D146" s="564"/>
      <c r="E146" s="325"/>
      <c r="F146" s="313"/>
      <c r="G146" s="444"/>
      <c r="J146" s="444"/>
    </row>
    <row r="147" spans="1:10" s="445" customFormat="1" ht="16.5" thickBot="1" x14ac:dyDescent="0.3">
      <c r="A147" s="312"/>
      <c r="B147" s="326"/>
      <c r="C147" s="7"/>
      <c r="D147" s="316"/>
      <c r="E147" s="327"/>
      <c r="F147" s="313"/>
      <c r="G147" s="444"/>
      <c r="H147" s="446" t="b">
        <f>IF(ISNUMBER(MATCH(C147,List_YesNo,0)),TRUE,FALSE)</f>
        <v>0</v>
      </c>
      <c r="J147" s="444"/>
    </row>
    <row r="148" spans="1:10" s="445" customFormat="1" x14ac:dyDescent="0.25">
      <c r="A148" s="312"/>
      <c r="B148" s="333"/>
      <c r="C148" s="334"/>
      <c r="D148" s="337"/>
      <c r="E148" s="338"/>
      <c r="F148" s="313"/>
      <c r="G148" s="444"/>
      <c r="J148" s="444"/>
    </row>
    <row r="149" spans="1:10" s="445" customFormat="1" ht="15" x14ac:dyDescent="0.25">
      <c r="A149" s="312"/>
      <c r="B149" s="312"/>
      <c r="C149" s="314"/>
      <c r="D149" s="312"/>
      <c r="E149" s="312"/>
      <c r="F149" s="313"/>
      <c r="G149" s="444"/>
      <c r="J149" s="444"/>
    </row>
    <row r="150" spans="1:10" s="445" customFormat="1" ht="51.95" customHeight="1" thickBot="1" x14ac:dyDescent="0.3">
      <c r="A150" s="312"/>
      <c r="B150" s="324">
        <v>32</v>
      </c>
      <c r="C150" s="563" t="s">
        <v>933</v>
      </c>
      <c r="D150" s="564"/>
      <c r="E150" s="325"/>
      <c r="F150" s="313"/>
      <c r="G150" s="444"/>
      <c r="J150" s="444"/>
    </row>
    <row r="151" spans="1:10" s="445" customFormat="1" ht="16.5" thickBot="1" x14ac:dyDescent="0.3">
      <c r="A151" s="312"/>
      <c r="B151" s="326"/>
      <c r="C151" s="7"/>
      <c r="D151" s="316"/>
      <c r="E151" s="327"/>
      <c r="F151" s="313"/>
      <c r="G151" s="444"/>
      <c r="H151" s="446" t="b">
        <f>IF(ISNUMBER(MATCH(C151,List_YesNo,0)),TRUE,FALSE)</f>
        <v>0</v>
      </c>
      <c r="J151" s="444"/>
    </row>
    <row r="152" spans="1:10" s="445" customFormat="1" x14ac:dyDescent="0.25">
      <c r="A152" s="312"/>
      <c r="B152" s="333"/>
      <c r="C152" s="334"/>
      <c r="D152" s="337"/>
      <c r="E152" s="338"/>
      <c r="F152" s="313"/>
      <c r="G152" s="444"/>
      <c r="J152" s="444"/>
    </row>
    <row r="153" spans="1:10" s="445" customFormat="1" ht="15" x14ac:dyDescent="0.25">
      <c r="A153" s="312"/>
      <c r="B153" s="312"/>
      <c r="C153" s="314"/>
      <c r="D153" s="312"/>
      <c r="E153" s="312"/>
      <c r="F153" s="313"/>
      <c r="G153" s="444"/>
      <c r="J153" s="444"/>
    </row>
    <row r="154" spans="1:10" s="445" customFormat="1" ht="39.950000000000003" customHeight="1" x14ac:dyDescent="0.25">
      <c r="A154" s="312"/>
      <c r="B154" s="577" t="s">
        <v>746</v>
      </c>
      <c r="C154" s="577"/>
      <c r="D154" s="577"/>
      <c r="E154" s="577"/>
      <c r="F154" s="313"/>
      <c r="G154" s="444"/>
      <c r="J154" s="444"/>
    </row>
    <row r="155" spans="1:10" s="445" customFormat="1" ht="15" x14ac:dyDescent="0.25">
      <c r="A155" s="312"/>
      <c r="B155" s="312"/>
      <c r="C155" s="314"/>
      <c r="D155" s="312"/>
      <c r="E155" s="312"/>
      <c r="F155" s="313"/>
      <c r="G155" s="444"/>
      <c r="J155" s="444"/>
    </row>
    <row r="156" spans="1:10" s="445" customFormat="1" ht="17.100000000000001" customHeight="1" thickBot="1" x14ac:dyDescent="0.3">
      <c r="A156" s="312"/>
      <c r="B156" s="324">
        <v>33</v>
      </c>
      <c r="C156" s="563" t="s">
        <v>890</v>
      </c>
      <c r="D156" s="564"/>
      <c r="E156" s="325"/>
      <c r="F156" s="313"/>
      <c r="G156" s="444"/>
      <c r="J156" s="444"/>
    </row>
    <row r="157" spans="1:10" s="445" customFormat="1" ht="16.5" thickBot="1" x14ac:dyDescent="0.3">
      <c r="A157" s="312"/>
      <c r="B157" s="326"/>
      <c r="C157" s="7"/>
      <c r="D157" s="316"/>
      <c r="E157" s="327"/>
      <c r="F157" s="313"/>
      <c r="G157" s="444"/>
      <c r="H157" s="446" t="b">
        <f>IF(ISNUMBER(MATCH(C157,Scale,0)),TRUE,FALSE)</f>
        <v>0</v>
      </c>
      <c r="J157" s="444"/>
    </row>
    <row r="158" spans="1:10" s="445" customFormat="1" x14ac:dyDescent="0.25">
      <c r="A158" s="312"/>
      <c r="B158" s="333"/>
      <c r="C158" s="334"/>
      <c r="D158" s="337"/>
      <c r="E158" s="338"/>
      <c r="F158" s="313"/>
      <c r="G158" s="444"/>
      <c r="J158" s="444"/>
    </row>
    <row r="159" spans="1:10" s="445" customFormat="1" ht="15" x14ac:dyDescent="0.25">
      <c r="A159" s="312"/>
      <c r="B159" s="312"/>
      <c r="C159" s="314"/>
      <c r="D159" s="312"/>
      <c r="E159" s="312"/>
      <c r="F159" s="313"/>
      <c r="G159" s="444"/>
      <c r="J159" s="444"/>
    </row>
    <row r="160" spans="1:10" s="445" customFormat="1" ht="17.100000000000001" customHeight="1" thickBot="1" x14ac:dyDescent="0.3">
      <c r="A160" s="312"/>
      <c r="B160" s="324">
        <v>34</v>
      </c>
      <c r="C160" s="563" t="s">
        <v>891</v>
      </c>
      <c r="D160" s="564"/>
      <c r="E160" s="325"/>
      <c r="F160" s="313"/>
      <c r="G160" s="444"/>
      <c r="J160" s="444"/>
    </row>
    <row r="161" spans="1:10" s="445" customFormat="1" ht="16.5" thickBot="1" x14ac:dyDescent="0.3">
      <c r="A161" s="312"/>
      <c r="B161" s="326"/>
      <c r="C161" s="7"/>
      <c r="D161" s="316"/>
      <c r="E161" s="327"/>
      <c r="F161" s="313"/>
      <c r="G161" s="444"/>
      <c r="H161" s="446" t="b">
        <f>IF(ISNUMBER(MATCH(C161,Scale,0)),TRUE,FALSE)</f>
        <v>0</v>
      </c>
      <c r="J161" s="444"/>
    </row>
    <row r="162" spans="1:10" s="445" customFormat="1" x14ac:dyDescent="0.25">
      <c r="A162" s="312"/>
      <c r="B162" s="333"/>
      <c r="C162" s="334"/>
      <c r="D162" s="337"/>
      <c r="E162" s="338"/>
      <c r="F162" s="313"/>
      <c r="G162" s="444"/>
      <c r="J162" s="444"/>
    </row>
    <row r="163" spans="1:10" s="445" customFormat="1" ht="15" x14ac:dyDescent="0.25">
      <c r="A163" s="312"/>
      <c r="B163" s="312"/>
      <c r="C163" s="314"/>
      <c r="D163" s="312"/>
      <c r="E163" s="312"/>
      <c r="F163" s="313"/>
      <c r="G163" s="444"/>
      <c r="J163" s="444"/>
    </row>
    <row r="164" spans="1:10" s="445" customFormat="1" ht="35.1" customHeight="1" thickBot="1" x14ac:dyDescent="0.3">
      <c r="A164" s="312"/>
      <c r="B164" s="324">
        <v>35</v>
      </c>
      <c r="C164" s="563" t="s">
        <v>892</v>
      </c>
      <c r="D164" s="564"/>
      <c r="E164" s="325"/>
      <c r="F164" s="313"/>
      <c r="G164" s="444"/>
      <c r="J164" s="444"/>
    </row>
    <row r="165" spans="1:10" s="445" customFormat="1" ht="16.5" thickBot="1" x14ac:dyDescent="0.3">
      <c r="A165" s="312"/>
      <c r="B165" s="326"/>
      <c r="C165" s="7"/>
      <c r="D165" s="316"/>
      <c r="E165" s="327"/>
      <c r="F165" s="313"/>
      <c r="G165" s="444"/>
      <c r="H165" s="446" t="b">
        <f>IF(ISNUMBER(MATCH(C165,Scale,0)),TRUE,FALSE)</f>
        <v>0</v>
      </c>
      <c r="J165" s="444"/>
    </row>
    <row r="166" spans="1:10" s="445" customFormat="1" x14ac:dyDescent="0.25">
      <c r="A166" s="312"/>
      <c r="B166" s="333"/>
      <c r="C166" s="334"/>
      <c r="D166" s="337"/>
      <c r="E166" s="338"/>
      <c r="F166" s="313"/>
      <c r="G166" s="444"/>
      <c r="J166" s="444"/>
    </row>
    <row r="167" spans="1:10" s="445" customFormat="1" ht="15" x14ac:dyDescent="0.25">
      <c r="A167" s="312"/>
      <c r="B167" s="312"/>
      <c r="C167" s="314"/>
      <c r="D167" s="312"/>
      <c r="E167" s="312"/>
      <c r="F167" s="313"/>
      <c r="G167" s="444"/>
      <c r="J167" s="444"/>
    </row>
    <row r="168" spans="1:10" s="445" customFormat="1" ht="35.1" customHeight="1" thickBot="1" x14ac:dyDescent="0.3">
      <c r="A168" s="312"/>
      <c r="B168" s="324">
        <v>36</v>
      </c>
      <c r="C168" s="563" t="s">
        <v>893</v>
      </c>
      <c r="D168" s="564"/>
      <c r="E168" s="325"/>
      <c r="F168" s="313"/>
      <c r="G168" s="444"/>
      <c r="J168" s="444"/>
    </row>
    <row r="169" spans="1:10" s="445" customFormat="1" ht="16.5" thickBot="1" x14ac:dyDescent="0.3">
      <c r="A169" s="312"/>
      <c r="B169" s="326"/>
      <c r="C169" s="7"/>
      <c r="D169" s="316"/>
      <c r="E169" s="327"/>
      <c r="F169" s="313"/>
      <c r="G169" s="444"/>
      <c r="H169" s="446" t="b">
        <f>IF(ISNUMBER(MATCH(C169,Scale,0)),TRUE,FALSE)</f>
        <v>0</v>
      </c>
      <c r="J169" s="444"/>
    </row>
    <row r="170" spans="1:10" s="445" customFormat="1" x14ac:dyDescent="0.25">
      <c r="A170" s="312"/>
      <c r="B170" s="333"/>
      <c r="C170" s="334"/>
      <c r="D170" s="337"/>
      <c r="E170" s="338"/>
      <c r="F170" s="313"/>
      <c r="G170" s="444"/>
      <c r="J170" s="444"/>
    </row>
    <row r="171" spans="1:10" s="445" customFormat="1" ht="15" x14ac:dyDescent="0.25">
      <c r="A171" s="312"/>
      <c r="B171" s="312"/>
      <c r="C171" s="314"/>
      <c r="D171" s="312"/>
      <c r="E171" s="312"/>
      <c r="F171" s="313"/>
      <c r="G171" s="444"/>
      <c r="J171" s="444"/>
    </row>
    <row r="172" spans="1:10" s="445" customFormat="1" ht="35.1" customHeight="1" thickBot="1" x14ac:dyDescent="0.3">
      <c r="A172" s="312"/>
      <c r="B172" s="324">
        <v>37</v>
      </c>
      <c r="C172" s="563" t="s">
        <v>894</v>
      </c>
      <c r="D172" s="564"/>
      <c r="E172" s="325"/>
      <c r="F172" s="313"/>
      <c r="G172" s="444"/>
      <c r="J172" s="444"/>
    </row>
    <row r="173" spans="1:10" s="445" customFormat="1" ht="16.5" thickBot="1" x14ac:dyDescent="0.3">
      <c r="A173" s="312"/>
      <c r="B173" s="326"/>
      <c r="C173" s="7"/>
      <c r="D173" s="316"/>
      <c r="E173" s="327"/>
      <c r="F173" s="313"/>
      <c r="G173" s="444"/>
      <c r="H173" s="446" t="b">
        <f>IF(ISNUMBER(MATCH(C173,Scale,0)),TRUE,FALSE)</f>
        <v>0</v>
      </c>
      <c r="J173" s="444"/>
    </row>
    <row r="174" spans="1:10" s="445" customFormat="1" x14ac:dyDescent="0.25">
      <c r="A174" s="312"/>
      <c r="B174" s="333"/>
      <c r="C174" s="334"/>
      <c r="D174" s="337"/>
      <c r="E174" s="338"/>
      <c r="F174" s="313"/>
      <c r="G174" s="444"/>
      <c r="J174" s="444"/>
    </row>
    <row r="175" spans="1:10" s="445" customFormat="1" ht="15" x14ac:dyDescent="0.25">
      <c r="A175" s="312"/>
      <c r="B175" s="312"/>
      <c r="C175" s="314"/>
      <c r="D175" s="312"/>
      <c r="E175" s="312"/>
      <c r="F175" s="313"/>
      <c r="G175" s="444"/>
      <c r="J175" s="444"/>
    </row>
    <row r="176" spans="1:10" s="445" customFormat="1" ht="35.1" customHeight="1" thickBot="1" x14ac:dyDescent="0.3">
      <c r="A176" s="312"/>
      <c r="B176" s="324">
        <v>38</v>
      </c>
      <c r="C176" s="563" t="s">
        <v>895</v>
      </c>
      <c r="D176" s="564"/>
      <c r="E176" s="325"/>
      <c r="F176" s="313"/>
      <c r="G176" s="444"/>
      <c r="J176" s="444"/>
    </row>
    <row r="177" spans="1:10" s="445" customFormat="1" ht="16.5" thickBot="1" x14ac:dyDescent="0.3">
      <c r="A177" s="312"/>
      <c r="B177" s="326"/>
      <c r="C177" s="7"/>
      <c r="D177" s="316"/>
      <c r="E177" s="327"/>
      <c r="F177" s="313"/>
      <c r="G177" s="444"/>
      <c r="H177" s="446" t="b">
        <f>IF(ISNUMBER(MATCH(C177,Scale,0)),TRUE,FALSE)</f>
        <v>0</v>
      </c>
      <c r="J177" s="444"/>
    </row>
    <row r="178" spans="1:10" s="445" customFormat="1" x14ac:dyDescent="0.25">
      <c r="A178" s="312"/>
      <c r="B178" s="333"/>
      <c r="C178" s="334"/>
      <c r="D178" s="337"/>
      <c r="E178" s="338"/>
      <c r="F178" s="313"/>
      <c r="G178" s="444"/>
      <c r="J178" s="444"/>
    </row>
    <row r="179" spans="1:10" s="445" customFormat="1" ht="15" x14ac:dyDescent="0.25">
      <c r="A179" s="312"/>
      <c r="B179" s="312"/>
      <c r="C179" s="314"/>
      <c r="D179" s="312"/>
      <c r="E179" s="312"/>
      <c r="F179" s="313"/>
      <c r="G179" s="444"/>
      <c r="J179" s="444"/>
    </row>
    <row r="180" spans="1:10" s="445" customFormat="1" ht="35.1" customHeight="1" thickBot="1" x14ac:dyDescent="0.3">
      <c r="A180" s="312"/>
      <c r="B180" s="324">
        <v>39</v>
      </c>
      <c r="C180" s="563" t="s">
        <v>896</v>
      </c>
      <c r="D180" s="564"/>
      <c r="E180" s="325"/>
      <c r="F180" s="313"/>
      <c r="G180" s="444"/>
      <c r="J180" s="444"/>
    </row>
    <row r="181" spans="1:10" s="445" customFormat="1" ht="16.5" thickBot="1" x14ac:dyDescent="0.3">
      <c r="A181" s="312"/>
      <c r="B181" s="326"/>
      <c r="C181" s="7"/>
      <c r="D181" s="316"/>
      <c r="E181" s="327"/>
      <c r="F181" s="313"/>
      <c r="G181" s="444"/>
      <c r="H181" s="446" t="b">
        <f>IF(ISNUMBER(MATCH(C181,Scale,0)),TRUE,FALSE)</f>
        <v>0</v>
      </c>
      <c r="J181" s="444"/>
    </row>
    <row r="182" spans="1:10" s="445" customFormat="1" x14ac:dyDescent="0.25">
      <c r="A182" s="312"/>
      <c r="B182" s="333"/>
      <c r="C182" s="334"/>
      <c r="D182" s="337"/>
      <c r="E182" s="338"/>
      <c r="F182" s="313"/>
      <c r="G182" s="444"/>
      <c r="J182" s="444"/>
    </row>
    <row r="183" spans="1:10" s="445" customFormat="1" ht="15" x14ac:dyDescent="0.25">
      <c r="A183" s="312"/>
      <c r="B183" s="312"/>
      <c r="C183" s="314"/>
      <c r="D183" s="312"/>
      <c r="E183" s="312"/>
      <c r="F183" s="313"/>
      <c r="G183" s="444"/>
      <c r="J183" s="444"/>
    </row>
    <row r="184" spans="1:10" s="445" customFormat="1" ht="35.1" customHeight="1" thickBot="1" x14ac:dyDescent="0.3">
      <c r="A184" s="312"/>
      <c r="B184" s="324">
        <v>40</v>
      </c>
      <c r="C184" s="563" t="s">
        <v>897</v>
      </c>
      <c r="D184" s="564"/>
      <c r="E184" s="325"/>
      <c r="F184" s="313"/>
      <c r="G184" s="444"/>
      <c r="J184" s="444"/>
    </row>
    <row r="185" spans="1:10" s="445" customFormat="1" ht="16.5" thickBot="1" x14ac:dyDescent="0.3">
      <c r="A185" s="312"/>
      <c r="B185" s="326"/>
      <c r="C185" s="7"/>
      <c r="D185" s="316"/>
      <c r="E185" s="327"/>
      <c r="F185" s="313"/>
      <c r="G185" s="444"/>
      <c r="H185" s="446" t="b">
        <f>IF(ISNUMBER(MATCH(C185,Scale,0)),TRUE,FALSE)</f>
        <v>0</v>
      </c>
      <c r="J185" s="444"/>
    </row>
    <row r="186" spans="1:10" s="445" customFormat="1" x14ac:dyDescent="0.25">
      <c r="A186" s="312"/>
      <c r="B186" s="333"/>
      <c r="C186" s="334"/>
      <c r="D186" s="337"/>
      <c r="E186" s="338"/>
      <c r="F186" s="313"/>
      <c r="G186" s="444"/>
      <c r="J186" s="444"/>
    </row>
    <row r="187" spans="1:10" s="445" customFormat="1" ht="15" x14ac:dyDescent="0.25">
      <c r="A187" s="312"/>
      <c r="B187" s="312"/>
      <c r="C187" s="314"/>
      <c r="D187" s="312"/>
      <c r="E187" s="312"/>
      <c r="F187" s="313"/>
      <c r="G187" s="444"/>
      <c r="J187" s="444"/>
    </row>
    <row r="188" spans="1:10" s="445" customFormat="1" ht="17.100000000000001" customHeight="1" thickBot="1" x14ac:dyDescent="0.3">
      <c r="A188" s="312"/>
      <c r="B188" s="324">
        <v>41</v>
      </c>
      <c r="C188" s="563" t="s">
        <v>898</v>
      </c>
      <c r="D188" s="564"/>
      <c r="E188" s="325"/>
      <c r="F188" s="313"/>
      <c r="G188" s="444"/>
      <c r="J188" s="444"/>
    </row>
    <row r="189" spans="1:10" s="445" customFormat="1" ht="16.5" thickBot="1" x14ac:dyDescent="0.3">
      <c r="A189" s="312"/>
      <c r="B189" s="326"/>
      <c r="C189" s="7"/>
      <c r="D189" s="316"/>
      <c r="E189" s="327"/>
      <c r="F189" s="313"/>
      <c r="G189" s="444"/>
      <c r="H189" s="446" t="b">
        <f>IF(ISNUMBER(MATCH(C189,Scale,0)),TRUE,FALSE)</f>
        <v>0</v>
      </c>
      <c r="J189" s="444"/>
    </row>
    <row r="190" spans="1:10" s="445" customFormat="1" x14ac:dyDescent="0.25">
      <c r="A190" s="312"/>
      <c r="B190" s="333"/>
      <c r="C190" s="334"/>
      <c r="D190" s="337"/>
      <c r="E190" s="338"/>
      <c r="F190" s="313"/>
      <c r="G190" s="444"/>
      <c r="J190" s="444"/>
    </row>
    <row r="191" spans="1:10" s="445" customFormat="1" ht="15" x14ac:dyDescent="0.25">
      <c r="A191" s="312"/>
      <c r="B191" s="312"/>
      <c r="C191" s="314"/>
      <c r="D191" s="312"/>
      <c r="E191" s="312"/>
      <c r="F191" s="313"/>
      <c r="G191" s="444"/>
      <c r="J191" s="444"/>
    </row>
    <row r="192" spans="1:10" s="445" customFormat="1" ht="17.100000000000001" customHeight="1" thickBot="1" x14ac:dyDescent="0.3">
      <c r="A192" s="312"/>
      <c r="B192" s="324">
        <v>42</v>
      </c>
      <c r="C192" s="563" t="s">
        <v>899</v>
      </c>
      <c r="D192" s="564"/>
      <c r="E192" s="325"/>
      <c r="F192" s="313"/>
      <c r="G192" s="444"/>
      <c r="J192" s="444"/>
    </row>
    <row r="193" spans="1:10" s="445" customFormat="1" ht="16.5" thickBot="1" x14ac:dyDescent="0.3">
      <c r="A193" s="312"/>
      <c r="B193" s="326"/>
      <c r="C193" s="7"/>
      <c r="D193" s="316"/>
      <c r="E193" s="327"/>
      <c r="F193" s="313"/>
      <c r="G193" s="444"/>
      <c r="H193" s="446" t="b">
        <f>IF(ISNUMBER(MATCH(C193,Scale,0)),TRUE,FALSE)</f>
        <v>0</v>
      </c>
      <c r="J193" s="444"/>
    </row>
    <row r="194" spans="1:10" s="445" customFormat="1" x14ac:dyDescent="0.25">
      <c r="A194" s="312"/>
      <c r="B194" s="333"/>
      <c r="C194" s="334"/>
      <c r="D194" s="337"/>
      <c r="E194" s="338"/>
      <c r="F194" s="313"/>
      <c r="G194" s="444"/>
      <c r="J194" s="444"/>
    </row>
    <row r="195" spans="1:10" s="445" customFormat="1" ht="15" x14ac:dyDescent="0.25">
      <c r="A195" s="312"/>
      <c r="B195" s="312"/>
      <c r="C195" s="314"/>
      <c r="D195" s="312"/>
      <c r="E195" s="312"/>
      <c r="F195" s="313"/>
      <c r="G195" s="444"/>
      <c r="J195" s="444"/>
    </row>
    <row r="196" spans="1:10" s="445" customFormat="1" ht="17.100000000000001" customHeight="1" thickBot="1" x14ac:dyDescent="0.3">
      <c r="A196" s="312"/>
      <c r="B196" s="324">
        <v>43</v>
      </c>
      <c r="C196" s="563" t="s">
        <v>900</v>
      </c>
      <c r="D196" s="564"/>
      <c r="E196" s="325"/>
      <c r="F196" s="313"/>
      <c r="G196" s="444"/>
      <c r="J196" s="444"/>
    </row>
    <row r="197" spans="1:10" s="445" customFormat="1" ht="16.5" thickBot="1" x14ac:dyDescent="0.3">
      <c r="A197" s="312"/>
      <c r="B197" s="326"/>
      <c r="C197" s="7"/>
      <c r="D197" s="316"/>
      <c r="E197" s="327"/>
      <c r="F197" s="313"/>
      <c r="G197" s="444"/>
      <c r="H197" s="446" t="b">
        <f>IF(ISNUMBER(MATCH(C197,Scale,0)),TRUE,FALSE)</f>
        <v>0</v>
      </c>
      <c r="J197" s="444"/>
    </row>
    <row r="198" spans="1:10" s="445" customFormat="1" x14ac:dyDescent="0.25">
      <c r="A198" s="312"/>
      <c r="B198" s="333"/>
      <c r="C198" s="334"/>
      <c r="D198" s="337"/>
      <c r="E198" s="338"/>
      <c r="F198" s="313"/>
      <c r="G198" s="444"/>
      <c r="J198" s="444"/>
    </row>
    <row r="199" spans="1:10" s="445" customFormat="1" ht="15" x14ac:dyDescent="0.25">
      <c r="A199" s="312"/>
      <c r="B199" s="312"/>
      <c r="C199" s="314"/>
      <c r="D199" s="312"/>
      <c r="E199" s="312"/>
      <c r="F199" s="313"/>
      <c r="G199" s="444"/>
      <c r="J199" s="444"/>
    </row>
    <row r="200" spans="1:10" s="445" customFormat="1" ht="17.100000000000001" customHeight="1" thickBot="1" x14ac:dyDescent="0.3">
      <c r="A200" s="312"/>
      <c r="B200" s="324">
        <v>44</v>
      </c>
      <c r="C200" s="563" t="s">
        <v>901</v>
      </c>
      <c r="D200" s="564"/>
      <c r="E200" s="325"/>
      <c r="F200" s="313"/>
      <c r="G200" s="444"/>
      <c r="J200" s="444"/>
    </row>
    <row r="201" spans="1:10" s="445" customFormat="1" ht="16.5" thickBot="1" x14ac:dyDescent="0.3">
      <c r="A201" s="312"/>
      <c r="B201" s="326"/>
      <c r="C201" s="7"/>
      <c r="D201" s="316"/>
      <c r="E201" s="327"/>
      <c r="F201" s="313"/>
      <c r="G201" s="444"/>
      <c r="H201" s="446" t="b">
        <f>IF(ISNUMBER(MATCH(C201,Scale,0)),TRUE,FALSE)</f>
        <v>0</v>
      </c>
      <c r="J201" s="444"/>
    </row>
    <row r="202" spans="1:10" s="445" customFormat="1" x14ac:dyDescent="0.25">
      <c r="A202" s="312"/>
      <c r="B202" s="333"/>
      <c r="C202" s="334"/>
      <c r="D202" s="337"/>
      <c r="E202" s="338"/>
      <c r="F202" s="313"/>
      <c r="G202" s="444"/>
      <c r="J202" s="444"/>
    </row>
    <row r="203" spans="1:10" s="445" customFormat="1" ht="15" x14ac:dyDescent="0.25">
      <c r="A203" s="312"/>
      <c r="B203" s="312"/>
      <c r="C203" s="314"/>
      <c r="D203" s="312"/>
      <c r="E203" s="312"/>
      <c r="F203" s="313"/>
      <c r="G203" s="444"/>
      <c r="J203" s="444"/>
    </row>
    <row r="204" spans="1:10" s="445" customFormat="1" ht="35.1" customHeight="1" thickBot="1" x14ac:dyDescent="0.3">
      <c r="A204" s="312"/>
      <c r="B204" s="324">
        <v>45</v>
      </c>
      <c r="C204" s="563" t="s">
        <v>747</v>
      </c>
      <c r="D204" s="564"/>
      <c r="E204" s="325"/>
      <c r="F204" s="313"/>
      <c r="G204" s="444"/>
      <c r="J204" s="444"/>
    </row>
    <row r="205" spans="1:10" s="445" customFormat="1" ht="16.5" thickBot="1" x14ac:dyDescent="0.3">
      <c r="A205" s="312"/>
      <c r="B205" s="326"/>
      <c r="C205" s="7"/>
      <c r="D205" s="316"/>
      <c r="E205" s="327"/>
      <c r="F205" s="313"/>
      <c r="G205" s="444"/>
      <c r="H205" s="446" t="b">
        <f>IF(ISNUMBER(MATCH(C205,Scale,0)),TRUE,FALSE)</f>
        <v>0</v>
      </c>
      <c r="J205" s="444"/>
    </row>
    <row r="206" spans="1:10" s="445" customFormat="1" x14ac:dyDescent="0.25">
      <c r="A206" s="312"/>
      <c r="B206" s="333"/>
      <c r="C206" s="334"/>
      <c r="D206" s="337"/>
      <c r="E206" s="338"/>
      <c r="F206" s="313"/>
      <c r="G206" s="444"/>
      <c r="J206" s="444"/>
    </row>
    <row r="207" spans="1:10" s="445" customFormat="1" ht="15" x14ac:dyDescent="0.25">
      <c r="A207" s="312"/>
      <c r="B207" s="312"/>
      <c r="C207" s="314"/>
      <c r="D207" s="312"/>
      <c r="E207" s="312"/>
      <c r="F207" s="313"/>
      <c r="G207" s="444"/>
      <c r="J207" s="444"/>
    </row>
    <row r="208" spans="1:10" s="445" customFormat="1" ht="35.1" customHeight="1" thickBot="1" x14ac:dyDescent="0.3">
      <c r="A208" s="312"/>
      <c r="B208" s="324">
        <v>46</v>
      </c>
      <c r="C208" s="563" t="s">
        <v>748</v>
      </c>
      <c r="D208" s="564"/>
      <c r="E208" s="325"/>
      <c r="F208" s="313"/>
      <c r="G208" s="444"/>
      <c r="J208" s="444"/>
    </row>
    <row r="209" spans="1:10" s="445" customFormat="1" ht="16.5" thickBot="1" x14ac:dyDescent="0.3">
      <c r="A209" s="312"/>
      <c r="B209" s="326"/>
      <c r="C209" s="7"/>
      <c r="D209" s="316"/>
      <c r="E209" s="327"/>
      <c r="F209" s="313"/>
      <c r="G209" s="444"/>
      <c r="H209" s="446" t="b">
        <f>IF(ISNUMBER(MATCH(C209,Scale,0)),TRUE,FALSE)</f>
        <v>0</v>
      </c>
      <c r="J209" s="444"/>
    </row>
    <row r="210" spans="1:10" s="445" customFormat="1" x14ac:dyDescent="0.25">
      <c r="A210" s="312"/>
      <c r="B210" s="333"/>
      <c r="C210" s="334"/>
      <c r="D210" s="337"/>
      <c r="E210" s="338"/>
      <c r="F210" s="313"/>
      <c r="G210" s="444"/>
      <c r="J210" s="444"/>
    </row>
    <row r="211" spans="1:10" s="445" customFormat="1" ht="15" x14ac:dyDescent="0.25">
      <c r="A211" s="312"/>
      <c r="B211" s="312"/>
      <c r="C211" s="312"/>
      <c r="D211" s="312"/>
      <c r="E211" s="312"/>
      <c r="F211" s="313"/>
      <c r="G211" s="444"/>
      <c r="J211" s="444"/>
    </row>
    <row r="212" spans="1:10" x14ac:dyDescent="0.25">
      <c r="A212" s="241"/>
      <c r="B212" s="297"/>
      <c r="C212" s="238" t="s">
        <v>406</v>
      </c>
      <c r="D212" s="241"/>
      <c r="E212" s="232"/>
      <c r="F212" s="242"/>
      <c r="H212" s="445"/>
    </row>
    <row r="213" spans="1:10" x14ac:dyDescent="0.25">
      <c r="A213" s="241"/>
      <c r="B213" s="238"/>
      <c r="C213" s="284" t="str">
        <f>IF(OR(ISBLANK(C9),ISBLANK(C13),ISBLANK(C17),ISBLANK(C21),ISBLANK(C25),ISBLANK(C29),ISBLANK(C33),ISBLANK(C37),ISBLANK(C41),ISBLANK(C47),ISBLANK(C50),ISBLANK(C54),ISBLANK(C58),ISBLANK(C62),ISBLANK(C66),ISBLANK(C70),ISBLANK(C74),ISBLANK(C78),ISBLANK(C82),ISBLANK(C86),ISBLANK(C90),ISBLANK(C94),ISBLANK(C100),ISBLANK(C103),ISBLANK(C106),ISBLANK(C110),ISBLANK(C114),ISBLANK(C118),ISBLANK(C122),ISBLANK(C126),ISBLANK(C132),ISBLANK(C135),ISBLANK(C139),ISBLANK(C143),ISBLANK(C147),ISBLANK(C151),ISBLANK(C157),ISBLANK(C161),ISBLANK(C165),ISBLANK(C169),ISBLANK(C173),ISBLANK(C177),ISBLANK(C181),ISBLANK(C185),ISBLANK(C189),ISBLANK(C193),ISBLANK(C197),ISBLANK(C201),ISBLANK(C205),ISBLANK(C209),G6=FALSE,H6=FALSE),"FALSE","TRUE")</f>
        <v>FALSE</v>
      </c>
      <c r="D213" s="284"/>
      <c r="E213" s="232"/>
      <c r="F213" s="242"/>
      <c r="H213" s="445"/>
    </row>
    <row r="214" spans="1:10" x14ac:dyDescent="0.25">
      <c r="A214" s="241"/>
      <c r="B214" s="246"/>
      <c r="C214" s="239"/>
      <c r="D214" s="241"/>
      <c r="E214" s="232"/>
      <c r="F214" s="242"/>
      <c r="H214" s="445"/>
    </row>
  </sheetData>
  <sheetProtection algorithmName="SHA-512" hashValue="jo/3nEIL+hkTCVE0P9LIzcihitVFXxIyCcFWvVQ66ZvImMWzh8EC0T1DlaV4eHir3qR+rnTllNEMqYlSnHFHWA==" saltValue="GAykiCgzjxPuAbAReghz1w==" spinCount="100000" sheet="1" objects="1" scenarios="1"/>
  <mergeCells count="55">
    <mergeCell ref="C200:D200"/>
    <mergeCell ref="C204:D204"/>
    <mergeCell ref="C208:D208"/>
    <mergeCell ref="C188:D188"/>
    <mergeCell ref="C192:D192"/>
    <mergeCell ref="C196:D196"/>
    <mergeCell ref="B154:E154"/>
    <mergeCell ref="C156:D156"/>
    <mergeCell ref="C160:D160"/>
    <mergeCell ref="C164:D164"/>
    <mergeCell ref="C168:D168"/>
    <mergeCell ref="C134:D134"/>
    <mergeCell ref="C138:D138"/>
    <mergeCell ref="C142:D142"/>
    <mergeCell ref="C146:D146"/>
    <mergeCell ref="C150:D150"/>
    <mergeCell ref="B6:E6"/>
    <mergeCell ref="C89:D89"/>
    <mergeCell ref="C8:D8"/>
    <mergeCell ref="C12:D12"/>
    <mergeCell ref="C16:D16"/>
    <mergeCell ref="C20:D20"/>
    <mergeCell ref="C24:D24"/>
    <mergeCell ref="C28:D28"/>
    <mergeCell ref="C40:D40"/>
    <mergeCell ref="C44:D44"/>
    <mergeCell ref="C53:D53"/>
    <mergeCell ref="C57:D57"/>
    <mergeCell ref="C61:D61"/>
    <mergeCell ref="C65:D65"/>
    <mergeCell ref="C46:D46"/>
    <mergeCell ref="C85:D85"/>
    <mergeCell ref="C176:D176"/>
    <mergeCell ref="C180:D180"/>
    <mergeCell ref="C184:D184"/>
    <mergeCell ref="C77:D77"/>
    <mergeCell ref="C81:D81"/>
    <mergeCell ref="C93:D93"/>
    <mergeCell ref="C97:D97"/>
    <mergeCell ref="C99:D99"/>
    <mergeCell ref="C102:D102"/>
    <mergeCell ref="C105:D105"/>
    <mergeCell ref="C109:D109"/>
    <mergeCell ref="C113:D113"/>
    <mergeCell ref="C117:D117"/>
    <mergeCell ref="C121:D121"/>
    <mergeCell ref="C172:D172"/>
    <mergeCell ref="C131:D131"/>
    <mergeCell ref="C32:D32"/>
    <mergeCell ref="C36:D36"/>
    <mergeCell ref="C125:D125"/>
    <mergeCell ref="C129:D129"/>
    <mergeCell ref="C49:D49"/>
    <mergeCell ref="C69:D69"/>
    <mergeCell ref="C73:D73"/>
  </mergeCells>
  <conditionalFormatting sqref="C213">
    <cfRule type="containsText" dxfId="206" priority="1" operator="containsText" text="FALSE">
      <formula>NOT(ISERROR(SEARCH("FALSE",C213)))</formula>
    </cfRule>
    <cfRule type="containsText" dxfId="205" priority="2" operator="containsText" text="TRUE">
      <formula>NOT(ISERROR(SEARCH("TRUE",C213)))</formula>
    </cfRule>
    <cfRule type="containsText" dxfId="204" priority="3" operator="containsText" text="FALSE">
      <formula>NOT(ISERROR(SEARCH("FALSE",C213)))</formula>
    </cfRule>
  </conditionalFormatting>
  <dataValidations count="5">
    <dataValidation type="list" allowBlank="1" showInputMessage="1" showErrorMessage="1" sqref="C9 C13 C17 C21 C25 C29 C33 C37 C41 C47 C50 C54 C58 C62 C66 C70 C74 C90 C94 C114 C118 C122 C126 C139 C143 C147 C151" xr:uid="{00000000-0002-0000-0D00-000000000000}">
      <formula1>List_YesNo</formula1>
    </dataValidation>
    <dataValidation type="decimal" allowBlank="1" showInputMessage="1" showErrorMessage="1" promptTitle="Input data" prompt="Insert value between 0 and 100" sqref="C78 C82 C86" xr:uid="{00000000-0002-0000-0D00-000001000000}">
      <formula1>0</formula1>
      <formula2>100</formula2>
    </dataValidation>
    <dataValidation type="whole" operator="greaterThanOrEqual" allowBlank="1" showInputMessage="1" showErrorMessage="1" promptTitle="Input data" prompt="Insert a non-negative integer number" sqref="C100 C103 C110 C132 C135" xr:uid="{00000000-0002-0000-0D00-000002000000}">
      <formula1>0</formula1>
    </dataValidation>
    <dataValidation type="whole" operator="greaterThanOrEqual" allowBlank="1" showInputMessage="1" showErrorMessage="1" promptTitle="Input data" prompt="Insert a non-negative integer value" sqref="C106" xr:uid="{00000000-0002-0000-0D00-000003000000}">
      <formula1>0</formula1>
    </dataValidation>
    <dataValidation type="list" allowBlank="1" showInputMessage="1" showErrorMessage="1" sqref="C157 C161 C165 C169 C173 C177 C181 C185 C189 C193 C197 C201 C205 C209" xr:uid="{00000000-0002-0000-0D00-000004000000}">
      <formula1>Scale</formula1>
    </dataValidation>
  </dataValidations>
  <pageMargins left="0.7" right="0.7" top="0.75" bottom="0.75" header="0.3" footer="0.3"/>
  <pageSetup paperSize="9" scale="79" fitToHeight="0" orientation="portrait" horizontalDpi="300" verticalDpi="300" r:id="rId1"/>
  <rowBreaks count="4" manualBreakCount="4">
    <brk id="52" max="5" man="1"/>
    <brk id="96" max="5" man="1"/>
    <brk id="149" max="5" man="1"/>
    <brk id="199" max="5" man="1"/>
  </rowBreaks>
  <colBreaks count="1" manualBreakCount="1">
    <brk id="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B271"/>
  <sheetViews>
    <sheetView zoomScaleNormal="100" zoomScaleSheetLayoutView="100" workbookViewId="0"/>
  </sheetViews>
  <sheetFormatPr defaultRowHeight="15" x14ac:dyDescent="0.25"/>
  <cols>
    <col min="1" max="1" width="2.7109375" style="448" customWidth="1"/>
    <col min="2" max="2" width="5.7109375" style="448" customWidth="1"/>
    <col min="3" max="3" width="25.7109375" style="448" customWidth="1"/>
    <col min="4" max="4" width="10.7109375" style="448" customWidth="1"/>
    <col min="5" max="5" width="5.7109375" style="448" customWidth="1"/>
    <col min="6" max="6" width="25.7109375" style="448" customWidth="1"/>
    <col min="7" max="7" width="10.7109375" style="448" customWidth="1"/>
    <col min="8" max="8" width="5.7109375" style="448" customWidth="1"/>
    <col min="9" max="9" width="25.7109375" style="448" customWidth="1"/>
    <col min="10" max="10" width="10.7109375" style="448" customWidth="1"/>
    <col min="11" max="11" width="5.7109375" style="448" customWidth="1"/>
    <col min="12" max="12" width="35.7109375" style="448" customWidth="1"/>
    <col min="13" max="13" width="5.7109375" style="448" customWidth="1"/>
    <col min="14" max="14" width="2.7109375" style="448" customWidth="1"/>
    <col min="15" max="16384" width="9.140625" style="445"/>
  </cols>
  <sheetData>
    <row r="1" spans="1:25" s="442" customFormat="1" ht="15.75" x14ac:dyDescent="0.25">
      <c r="A1" s="236"/>
      <c r="B1" s="240" t="s">
        <v>825</v>
      </c>
      <c r="C1" s="220"/>
      <c r="D1" s="241"/>
      <c r="E1" s="241"/>
      <c r="F1" s="242"/>
      <c r="G1" s="371"/>
      <c r="H1" s="371"/>
      <c r="I1" s="372"/>
      <c r="J1" s="371"/>
      <c r="K1" s="372"/>
      <c r="L1" s="372"/>
      <c r="M1" s="372"/>
      <c r="N1" s="372"/>
    </row>
    <row r="2" spans="1:25" s="442" customFormat="1" ht="15.75" x14ac:dyDescent="0.25">
      <c r="A2" s="374"/>
      <c r="B2" s="221"/>
      <c r="C2" s="220"/>
      <c r="D2" s="241"/>
      <c r="E2" s="241"/>
      <c r="F2" s="242"/>
      <c r="G2" s="371"/>
      <c r="H2" s="371"/>
      <c r="I2" s="372"/>
      <c r="J2" s="371"/>
      <c r="K2" s="372"/>
      <c r="L2" s="372"/>
      <c r="M2" s="372"/>
      <c r="N2" s="372"/>
    </row>
    <row r="3" spans="1:25" s="442" customFormat="1" ht="15.75" x14ac:dyDescent="0.25">
      <c r="A3" s="374"/>
      <c r="B3" s="222">
        <f>'Section A'!E17</f>
        <v>0</v>
      </c>
      <c r="C3" s="220"/>
      <c r="D3" s="241"/>
      <c r="E3" s="241"/>
      <c r="F3" s="242"/>
      <c r="G3" s="371"/>
      <c r="H3" s="371"/>
      <c r="I3" s="372"/>
      <c r="J3" s="371"/>
      <c r="K3" s="372"/>
      <c r="L3" s="372"/>
      <c r="M3" s="372"/>
      <c r="N3" s="372"/>
    </row>
    <row r="4" spans="1:25" s="442" customFormat="1" ht="15.75" x14ac:dyDescent="0.25">
      <c r="A4" s="375"/>
      <c r="B4" s="241"/>
      <c r="C4" s="372"/>
      <c r="D4" s="420"/>
      <c r="E4" s="375"/>
      <c r="F4" s="242"/>
      <c r="G4" s="371"/>
      <c r="H4" s="373"/>
      <c r="I4" s="372"/>
      <c r="J4" s="371"/>
      <c r="K4" s="372"/>
      <c r="L4" s="372"/>
      <c r="M4" s="372"/>
      <c r="N4" s="372"/>
    </row>
    <row r="5" spans="1:25" s="442" customFormat="1" ht="15.75" x14ac:dyDescent="0.25">
      <c r="A5" s="376"/>
      <c r="B5" s="243"/>
      <c r="C5" s="243"/>
      <c r="D5" s="241"/>
      <c r="E5" s="241"/>
      <c r="F5" s="242"/>
      <c r="G5" s="371"/>
      <c r="H5" s="373"/>
      <c r="I5" s="372"/>
      <c r="J5" s="371"/>
      <c r="K5" s="372"/>
      <c r="L5" s="372"/>
      <c r="M5" s="372"/>
      <c r="N5" s="372"/>
    </row>
    <row r="6" spans="1:25" s="442" customFormat="1" ht="15.75" x14ac:dyDescent="0.25">
      <c r="A6" s="376"/>
      <c r="B6" s="547" t="s">
        <v>819</v>
      </c>
      <c r="C6" s="547"/>
      <c r="D6" s="547"/>
      <c r="E6" s="547"/>
      <c r="F6" s="547"/>
      <c r="G6" s="547"/>
      <c r="H6" s="547"/>
      <c r="I6" s="547"/>
      <c r="J6" s="547"/>
      <c r="K6" s="547"/>
      <c r="L6" s="547"/>
      <c r="M6" s="547"/>
      <c r="N6" s="372"/>
    </row>
    <row r="7" spans="1:25" x14ac:dyDescent="0.25">
      <c r="A7" s="313"/>
      <c r="B7" s="312"/>
      <c r="C7" s="312"/>
      <c r="D7" s="312"/>
      <c r="E7" s="312"/>
      <c r="F7" s="313"/>
      <c r="G7" s="371"/>
      <c r="H7" s="373"/>
      <c r="I7" s="373"/>
      <c r="J7" s="371"/>
      <c r="K7" s="373"/>
      <c r="L7" s="373"/>
      <c r="M7" s="373"/>
      <c r="N7" s="373"/>
    </row>
    <row r="8" spans="1:25" x14ac:dyDescent="0.25">
      <c r="A8" s="315"/>
      <c r="B8" s="579" t="s">
        <v>749</v>
      </c>
      <c r="C8" s="579"/>
      <c r="D8" s="579"/>
      <c r="E8" s="579"/>
      <c r="F8" s="579"/>
      <c r="G8" s="579"/>
      <c r="H8" s="579"/>
      <c r="I8" s="579"/>
      <c r="J8" s="579"/>
      <c r="K8" s="579"/>
      <c r="L8" s="579"/>
      <c r="M8" s="579"/>
      <c r="N8" s="313"/>
      <c r="P8" s="449"/>
      <c r="Q8" s="449"/>
      <c r="R8" s="449"/>
      <c r="S8" s="449"/>
      <c r="T8" s="449"/>
      <c r="U8" s="449"/>
      <c r="V8" s="449"/>
      <c r="W8" s="449"/>
      <c r="X8" s="449"/>
      <c r="Y8" s="449"/>
    </row>
    <row r="9" spans="1:25" x14ac:dyDescent="0.25">
      <c r="A9" s="315"/>
      <c r="B9" s="578" t="s">
        <v>750</v>
      </c>
      <c r="C9" s="578"/>
      <c r="D9" s="578"/>
      <c r="E9" s="578"/>
      <c r="F9" s="578"/>
      <c r="G9" s="578"/>
      <c r="H9" s="578"/>
      <c r="I9" s="578"/>
      <c r="J9" s="578"/>
      <c r="K9" s="578"/>
      <c r="L9" s="578"/>
      <c r="M9" s="578"/>
      <c r="N9" s="313"/>
      <c r="P9" s="449"/>
      <c r="Q9" s="449"/>
      <c r="R9" s="449"/>
      <c r="S9" s="449"/>
      <c r="T9" s="449"/>
      <c r="U9" s="449"/>
      <c r="V9" s="449"/>
      <c r="W9" s="449"/>
      <c r="X9" s="449"/>
      <c r="Y9" s="449"/>
    </row>
    <row r="10" spans="1:25" x14ac:dyDescent="0.25">
      <c r="A10" s="315"/>
      <c r="B10" s="578" t="s">
        <v>751</v>
      </c>
      <c r="C10" s="578"/>
      <c r="D10" s="578"/>
      <c r="E10" s="578"/>
      <c r="F10" s="578"/>
      <c r="G10" s="578"/>
      <c r="H10" s="578"/>
      <c r="I10" s="578"/>
      <c r="J10" s="578"/>
      <c r="K10" s="578"/>
      <c r="L10" s="578"/>
      <c r="M10" s="578"/>
      <c r="N10" s="313"/>
      <c r="P10" s="449"/>
      <c r="Q10" s="449"/>
      <c r="R10" s="449"/>
      <c r="S10" s="449"/>
      <c r="T10" s="449"/>
      <c r="U10" s="449"/>
      <c r="V10" s="449"/>
      <c r="W10" s="449"/>
      <c r="X10" s="449"/>
      <c r="Y10" s="449"/>
    </row>
    <row r="11" spans="1:25" x14ac:dyDescent="0.25">
      <c r="A11" s="315"/>
      <c r="B11" s="578" t="s">
        <v>752</v>
      </c>
      <c r="C11" s="578"/>
      <c r="D11" s="578"/>
      <c r="E11" s="578"/>
      <c r="F11" s="578"/>
      <c r="G11" s="578"/>
      <c r="H11" s="578"/>
      <c r="I11" s="578"/>
      <c r="J11" s="578"/>
      <c r="K11" s="578"/>
      <c r="L11" s="578"/>
      <c r="M11" s="578"/>
      <c r="N11" s="313"/>
      <c r="P11" s="449"/>
      <c r="Q11" s="449"/>
      <c r="R11" s="449"/>
      <c r="S11" s="449"/>
      <c r="T11" s="449"/>
      <c r="U11" s="449"/>
      <c r="V11" s="449"/>
      <c r="W11" s="449"/>
      <c r="X11" s="449"/>
      <c r="Y11" s="449"/>
    </row>
    <row r="12" spans="1:25" x14ac:dyDescent="0.25">
      <c r="A12" s="315"/>
      <c r="B12" s="578" t="s">
        <v>753</v>
      </c>
      <c r="C12" s="578"/>
      <c r="D12" s="578"/>
      <c r="E12" s="578"/>
      <c r="F12" s="578"/>
      <c r="G12" s="578"/>
      <c r="H12" s="578"/>
      <c r="I12" s="578"/>
      <c r="J12" s="578"/>
      <c r="K12" s="578"/>
      <c r="L12" s="578"/>
      <c r="M12" s="578"/>
      <c r="N12" s="313"/>
      <c r="P12" s="449"/>
      <c r="Q12" s="449"/>
      <c r="R12" s="449"/>
      <c r="S12" s="449"/>
      <c r="T12" s="449"/>
      <c r="U12" s="449"/>
      <c r="V12" s="449"/>
      <c r="W12" s="449"/>
      <c r="X12" s="449"/>
      <c r="Y12" s="449"/>
    </row>
    <row r="13" spans="1:25" x14ac:dyDescent="0.25">
      <c r="A13" s="418"/>
      <c r="B13" s="418"/>
      <c r="C13" s="418"/>
      <c r="D13" s="418"/>
      <c r="E13" s="418"/>
      <c r="F13" s="418"/>
      <c r="G13" s="418"/>
      <c r="H13" s="418"/>
      <c r="I13" s="418"/>
      <c r="J13" s="418"/>
      <c r="K13" s="418"/>
      <c r="L13" s="418"/>
      <c r="M13" s="418"/>
      <c r="N13" s="313"/>
      <c r="P13" s="449"/>
      <c r="Q13" s="449"/>
      <c r="R13" s="449"/>
      <c r="S13" s="449"/>
      <c r="T13" s="449"/>
      <c r="U13" s="449"/>
      <c r="V13" s="449"/>
      <c r="W13" s="449"/>
      <c r="X13" s="449"/>
      <c r="Y13" s="449"/>
    </row>
    <row r="14" spans="1:25" x14ac:dyDescent="0.25">
      <c r="A14" s="313"/>
      <c r="B14" s="365"/>
      <c r="C14" s="314"/>
      <c r="D14" s="314"/>
      <c r="E14" s="366"/>
      <c r="F14" s="314"/>
      <c r="G14" s="314"/>
      <c r="H14" s="366"/>
      <c r="I14" s="314"/>
      <c r="J14" s="314"/>
      <c r="K14" s="366"/>
      <c r="L14" s="367" t="s">
        <v>406</v>
      </c>
      <c r="M14" s="365"/>
      <c r="N14" s="313"/>
      <c r="P14" s="449"/>
      <c r="Q14" s="449"/>
      <c r="R14" s="449"/>
      <c r="S14" s="449"/>
      <c r="T14" s="449"/>
      <c r="U14" s="449"/>
      <c r="V14" s="449"/>
      <c r="W14" s="449"/>
      <c r="X14" s="449"/>
      <c r="Y14" s="449"/>
    </row>
    <row r="15" spans="1:25" ht="15.75" x14ac:dyDescent="0.25">
      <c r="A15" s="313"/>
      <c r="B15" s="368"/>
      <c r="C15" s="314"/>
      <c r="D15" s="314"/>
      <c r="E15" s="366"/>
      <c r="F15" s="314"/>
      <c r="G15" s="314"/>
      <c r="H15" s="366"/>
      <c r="I15" s="314"/>
      <c r="J15" s="314"/>
      <c r="K15" s="366"/>
      <c r="L15" s="369" t="str">
        <f>IF(OR(ISBLANK(C20),ISBLANK(D20),ISBLANK(F20),ISBLANK(G20),ISBLANK(I20),ISBLANK(J20),ISBLANK(L20),P18=FALSE,Q18=FALSE,R18=FALSE,S18=FALSE,T18=FALSE,U18=FALSE,V18=FALSE,W18=FALSE,X18=FALSE,Y18=FALSE,Z18=FALSE,AA18=FALSE,AB18=FALSE),"FALSE","TRUE")</f>
        <v>FALSE</v>
      </c>
      <c r="M15" s="365"/>
      <c r="N15" s="313"/>
      <c r="P15" s="449"/>
      <c r="Q15" s="449"/>
      <c r="R15" s="449"/>
      <c r="S15" s="449"/>
      <c r="T15" s="449"/>
      <c r="U15" s="449"/>
      <c r="V15" s="449"/>
      <c r="W15" s="449"/>
      <c r="X15" s="449"/>
      <c r="Y15" s="449"/>
    </row>
    <row r="16" spans="1:25" x14ac:dyDescent="0.25">
      <c r="A16" s="313"/>
      <c r="B16" s="312"/>
      <c r="C16" s="312"/>
      <c r="D16" s="312"/>
      <c r="E16" s="312"/>
      <c r="F16" s="312"/>
      <c r="G16" s="312"/>
      <c r="H16" s="312"/>
      <c r="I16" s="312"/>
      <c r="J16" s="312"/>
      <c r="K16" s="312"/>
      <c r="L16" s="312"/>
      <c r="M16" s="313"/>
      <c r="N16" s="313"/>
      <c r="P16" s="449"/>
      <c r="Q16" s="449"/>
      <c r="R16" s="449"/>
      <c r="S16" s="449"/>
      <c r="T16" s="449"/>
      <c r="U16" s="449"/>
      <c r="V16" s="449"/>
      <c r="W16" s="449"/>
      <c r="X16" s="449"/>
      <c r="Y16" s="449"/>
    </row>
    <row r="17" spans="1:28" x14ac:dyDescent="0.25">
      <c r="A17" s="313"/>
      <c r="B17" s="368"/>
      <c r="C17" s="314"/>
      <c r="D17" s="314"/>
      <c r="E17" s="366"/>
      <c r="F17" s="314"/>
      <c r="G17" s="314"/>
      <c r="H17" s="366"/>
      <c r="I17" s="314"/>
      <c r="J17" s="314"/>
      <c r="K17" s="366"/>
      <c r="L17" s="314"/>
      <c r="M17" s="365"/>
      <c r="N17" s="313"/>
      <c r="P17" s="580" t="s">
        <v>754</v>
      </c>
      <c r="Q17" s="580"/>
      <c r="R17" s="580"/>
      <c r="S17" s="580"/>
      <c r="T17" s="580" t="s">
        <v>755</v>
      </c>
      <c r="U17" s="580"/>
      <c r="V17" s="580"/>
      <c r="W17" s="580"/>
      <c r="X17" s="580"/>
      <c r="Y17" s="580"/>
      <c r="Z17" s="580"/>
      <c r="AA17" s="580"/>
      <c r="AB17" s="580"/>
    </row>
    <row r="18" spans="1:28" ht="88.5" customHeight="1" x14ac:dyDescent="0.25">
      <c r="A18" s="313"/>
      <c r="B18" s="368"/>
      <c r="C18" s="581" t="s">
        <v>756</v>
      </c>
      <c r="D18" s="582"/>
      <c r="E18" s="424"/>
      <c r="F18" s="581" t="s">
        <v>757</v>
      </c>
      <c r="G18" s="582"/>
      <c r="H18" s="424"/>
      <c r="I18" s="581" t="s">
        <v>758</v>
      </c>
      <c r="J18" s="582"/>
      <c r="K18" s="424"/>
      <c r="L18" s="425" t="s">
        <v>935</v>
      </c>
      <c r="M18" s="365"/>
      <c r="N18" s="313"/>
      <c r="P18" s="452" t="b">
        <f>IF(ISNA(MATCH(FALSE,P20:P269,0)),TRUE,FALSE)</f>
        <v>1</v>
      </c>
      <c r="Q18" s="452" t="b">
        <f t="shared" ref="Q18:AA18" si="0">IF(ISNA(MATCH(FALSE,Q20:Q269,0)),TRUE,FALSE)</f>
        <v>1</v>
      </c>
      <c r="R18" s="452" t="b">
        <f t="shared" si="0"/>
        <v>1</v>
      </c>
      <c r="S18" s="452" t="b">
        <f t="shared" si="0"/>
        <v>1</v>
      </c>
      <c r="T18" s="452" t="b">
        <f t="shared" si="0"/>
        <v>1</v>
      </c>
      <c r="U18" s="452" t="b">
        <f t="shared" si="0"/>
        <v>1</v>
      </c>
      <c r="V18" s="452" t="b">
        <f t="shared" si="0"/>
        <v>1</v>
      </c>
      <c r="W18" s="452" t="b">
        <f t="shared" si="0"/>
        <v>1</v>
      </c>
      <c r="X18" s="452" t="b">
        <f t="shared" si="0"/>
        <v>1</v>
      </c>
      <c r="Y18" s="452" t="b">
        <f t="shared" si="0"/>
        <v>1</v>
      </c>
      <c r="Z18" s="452" t="b">
        <f t="shared" si="0"/>
        <v>1</v>
      </c>
      <c r="AA18" s="452" t="b">
        <f t="shared" si="0"/>
        <v>1</v>
      </c>
      <c r="AB18" s="452" t="b">
        <f>IF(ISNA(MATCH(FALSE,AB20:AB269,0)),TRUE,FALSE)</f>
        <v>1</v>
      </c>
    </row>
    <row r="19" spans="1:28" s="444" customFormat="1" ht="15.75" thickBot="1" x14ac:dyDescent="0.3">
      <c r="A19" s="314"/>
      <c r="B19" s="366"/>
      <c r="C19" s="370" t="s">
        <v>759</v>
      </c>
      <c r="D19" s="370" t="s">
        <v>760</v>
      </c>
      <c r="E19" s="366"/>
      <c r="F19" s="370" t="s">
        <v>759</v>
      </c>
      <c r="G19" s="370" t="s">
        <v>760</v>
      </c>
      <c r="H19" s="366"/>
      <c r="I19" s="370" t="s">
        <v>759</v>
      </c>
      <c r="J19" s="370" t="s">
        <v>760</v>
      </c>
      <c r="K19" s="366"/>
      <c r="L19" s="370" t="s">
        <v>761</v>
      </c>
      <c r="M19" s="366"/>
      <c r="N19" s="314"/>
      <c r="P19" s="450"/>
      <c r="Q19" s="450"/>
      <c r="R19" s="451"/>
      <c r="S19" s="451"/>
      <c r="T19" s="450"/>
      <c r="U19" s="451"/>
      <c r="V19" s="451"/>
      <c r="W19" s="451"/>
      <c r="X19" s="451"/>
      <c r="Y19" s="450"/>
    </row>
    <row r="20" spans="1:28" ht="16.5" thickBot="1" x14ac:dyDescent="0.3">
      <c r="A20" s="313"/>
      <c r="B20" s="368">
        <v>1</v>
      </c>
      <c r="C20" s="7"/>
      <c r="D20" s="22"/>
      <c r="E20" s="368">
        <v>1</v>
      </c>
      <c r="F20" s="7"/>
      <c r="G20" s="22"/>
      <c r="H20" s="368">
        <v>1</v>
      </c>
      <c r="I20" s="7"/>
      <c r="J20" s="22"/>
      <c r="K20" s="368">
        <v>1</v>
      </c>
      <c r="L20" s="7"/>
      <c r="M20" s="365"/>
      <c r="N20" s="313"/>
      <c r="P20" s="449" t="b">
        <f>IF(C20="",TRUE,(IF(ISNUMBER(MATCH(C20,countries,0)),TRUE,FALSE)))</f>
        <v>1</v>
      </c>
      <c r="Q20" s="449" t="b">
        <f>IF(F20="",TRUE,(IF(ISNUMBER(MATCH(F20,countries,0)),TRUE,FALSE)))</f>
        <v>1</v>
      </c>
      <c r="R20" s="449" t="b">
        <f>IF(I20="",TRUE,(IF(ISNUMBER(MATCH(I20,countries,0)),TRUE,FALSE)))</f>
        <v>1</v>
      </c>
      <c r="S20" s="449" t="b">
        <f>IF(L20="",TRUE,(IF(ISNUMBER(MATCH(L20,Countries2,0)),TRUE,FALSE)))</f>
        <v>1</v>
      </c>
      <c r="T20" s="449" t="b">
        <f>IF(C20="",TRUE,(IF(D20&lt;&gt;"",TRUE,FALSE)))</f>
        <v>1</v>
      </c>
      <c r="U20" s="449" t="b">
        <f>IF(D20="",TRUE,(IF(C20&lt;&gt;"",TRUE,FALSE)))</f>
        <v>1</v>
      </c>
      <c r="V20" s="449" t="b">
        <f>IF(F20="",TRUE,(IF(G20&lt;&gt;"",TRUE,FALSE)))</f>
        <v>1</v>
      </c>
      <c r="W20" s="449" t="b">
        <f>IF(G20="",TRUE,(IF(F20&lt;&gt;"",TRUE,FALSE)))</f>
        <v>1</v>
      </c>
      <c r="X20" s="449" t="b">
        <f>IF(I20="",TRUE,(IF(J20&lt;&gt;"",TRUE,FALSE)))</f>
        <v>1</v>
      </c>
      <c r="Y20" s="449" t="b">
        <f>IF(J20="",TRUE,(IF(I20&lt;&gt;"",TRUE,FALSE)))</f>
        <v>1</v>
      </c>
      <c r="Z20" s="449" t="b">
        <f>IF(AND(C20="N/A",D20&lt;&gt;0),FALSE,TRUE)</f>
        <v>1</v>
      </c>
      <c r="AA20" s="449" t="b">
        <f>IF(AND(F20="N/A",G20&lt;&gt;0),FALSE,TRUE)</f>
        <v>1</v>
      </c>
      <c r="AB20" s="449" t="b">
        <f>IF(AND(I20="N/A",J20&lt;&gt;0),FALSE,TRUE)</f>
        <v>1</v>
      </c>
    </row>
    <row r="21" spans="1:28" ht="16.5" thickBot="1" x14ac:dyDescent="0.3">
      <c r="A21" s="315"/>
      <c r="B21" s="368">
        <v>2</v>
      </c>
      <c r="C21" s="7"/>
      <c r="D21" s="22"/>
      <c r="E21" s="368">
        <v>2</v>
      </c>
      <c r="F21" s="7"/>
      <c r="G21" s="22"/>
      <c r="H21" s="368">
        <v>2</v>
      </c>
      <c r="I21" s="7"/>
      <c r="J21" s="22"/>
      <c r="K21" s="368">
        <v>2</v>
      </c>
      <c r="L21" s="7"/>
      <c r="M21" s="315"/>
      <c r="N21" s="315"/>
      <c r="P21" s="449" t="b">
        <f t="shared" ref="P21:P83" si="1">IF(C21="",TRUE,(IF(ISNUMBER(MATCH(C21,countries,0)),TRUE,FALSE)))</f>
        <v>1</v>
      </c>
      <c r="Q21" s="449" t="b">
        <f t="shared" ref="Q21:Q83" si="2">IF(F21="",TRUE,(IF(ISNUMBER(MATCH(F21,countries,0)),TRUE,FALSE)))</f>
        <v>1</v>
      </c>
      <c r="R21" s="449" t="b">
        <f t="shared" ref="R21:R83" si="3">IF(I21="",TRUE,(IF(ISNUMBER(MATCH(I21,countries,0)),TRUE,FALSE)))</f>
        <v>1</v>
      </c>
      <c r="S21" s="449" t="b">
        <f t="shared" ref="S21:S83" si="4">IF(L21="",TRUE,(IF(ISNUMBER(MATCH(L21,Countries2,0)),TRUE,FALSE)))</f>
        <v>1</v>
      </c>
      <c r="T21" s="449" t="b">
        <f t="shared" ref="T21:T51" si="5">IF(C21="",TRUE,(IF(D21&lt;&gt;"",TRUE,FALSE)))</f>
        <v>1</v>
      </c>
      <c r="U21" s="449" t="b">
        <f t="shared" ref="U21:U51" si="6">IF(D21="",TRUE,(IF(C21&lt;&gt;"",TRUE,FALSE)))</f>
        <v>1</v>
      </c>
      <c r="V21" s="449" t="b">
        <f t="shared" ref="V21:V51" si="7">IF(F21="",TRUE,(IF(G21&lt;&gt;"",TRUE,FALSE)))</f>
        <v>1</v>
      </c>
      <c r="W21" s="449" t="b">
        <f t="shared" ref="W21:W51" si="8">IF(G21="",TRUE,(IF(F21&lt;&gt;"",TRUE,FALSE)))</f>
        <v>1</v>
      </c>
      <c r="X21" s="449" t="b">
        <f t="shared" ref="X21:X51" si="9">IF(I21="",TRUE,(IF(J21&lt;&gt;"",TRUE,FALSE)))</f>
        <v>1</v>
      </c>
      <c r="Y21" s="449" t="b">
        <f t="shared" ref="Y21:Y51" si="10">IF(J21="",TRUE,(IF(I21&lt;&gt;"",TRUE,FALSE)))</f>
        <v>1</v>
      </c>
      <c r="Z21" s="449" t="b">
        <f t="shared" ref="Z21:Z51" si="11">IF(AND(C21="N/A",D21&lt;&gt;0),FALSE,TRUE)</f>
        <v>1</v>
      </c>
      <c r="AA21" s="449" t="b">
        <f t="shared" ref="AA21:AA51" si="12">IF(AND(F21="N/A",G21&lt;&gt;0),FALSE,TRUE)</f>
        <v>1</v>
      </c>
      <c r="AB21" s="449" t="b">
        <f t="shared" ref="AB21:AB51" si="13">IF(AND(I21="N/A",J21&lt;&gt;0),FALSE,TRUE)</f>
        <v>1</v>
      </c>
    </row>
    <row r="22" spans="1:28" ht="16.5" thickBot="1" x14ac:dyDescent="0.3">
      <c r="A22" s="315"/>
      <c r="B22" s="368">
        <v>3</v>
      </c>
      <c r="C22" s="7"/>
      <c r="D22" s="22"/>
      <c r="E22" s="368">
        <v>3</v>
      </c>
      <c r="F22" s="7"/>
      <c r="G22" s="22"/>
      <c r="H22" s="368">
        <v>3</v>
      </c>
      <c r="I22" s="7"/>
      <c r="J22" s="22"/>
      <c r="K22" s="368">
        <v>3</v>
      </c>
      <c r="L22" s="7"/>
      <c r="M22" s="315"/>
      <c r="N22" s="315"/>
      <c r="P22" s="449" t="b">
        <f t="shared" si="1"/>
        <v>1</v>
      </c>
      <c r="Q22" s="449" t="b">
        <f t="shared" si="2"/>
        <v>1</v>
      </c>
      <c r="R22" s="449" t="b">
        <f t="shared" si="3"/>
        <v>1</v>
      </c>
      <c r="S22" s="449" t="b">
        <f t="shared" si="4"/>
        <v>1</v>
      </c>
      <c r="T22" s="449" t="b">
        <f t="shared" si="5"/>
        <v>1</v>
      </c>
      <c r="U22" s="449" t="b">
        <f t="shared" si="6"/>
        <v>1</v>
      </c>
      <c r="V22" s="449" t="b">
        <f t="shared" si="7"/>
        <v>1</v>
      </c>
      <c r="W22" s="449" t="b">
        <f t="shared" si="8"/>
        <v>1</v>
      </c>
      <c r="X22" s="449" t="b">
        <f t="shared" si="9"/>
        <v>1</v>
      </c>
      <c r="Y22" s="449" t="b">
        <f t="shared" si="10"/>
        <v>1</v>
      </c>
      <c r="Z22" s="449" t="b">
        <f t="shared" si="11"/>
        <v>1</v>
      </c>
      <c r="AA22" s="449" t="b">
        <f t="shared" si="12"/>
        <v>1</v>
      </c>
      <c r="AB22" s="449" t="b">
        <f t="shared" si="13"/>
        <v>1</v>
      </c>
    </row>
    <row r="23" spans="1:28" ht="16.5" thickBot="1" x14ac:dyDescent="0.3">
      <c r="A23" s="315"/>
      <c r="B23" s="368">
        <v>4</v>
      </c>
      <c r="C23" s="7"/>
      <c r="D23" s="22"/>
      <c r="E23" s="368">
        <v>4</v>
      </c>
      <c r="F23" s="7"/>
      <c r="G23" s="22"/>
      <c r="H23" s="368">
        <v>4</v>
      </c>
      <c r="I23" s="7"/>
      <c r="J23" s="22"/>
      <c r="K23" s="368">
        <v>4</v>
      </c>
      <c r="L23" s="7"/>
      <c r="M23" s="315"/>
      <c r="N23" s="315"/>
      <c r="P23" s="449" t="b">
        <f t="shared" si="1"/>
        <v>1</v>
      </c>
      <c r="Q23" s="449" t="b">
        <f t="shared" si="2"/>
        <v>1</v>
      </c>
      <c r="R23" s="449" t="b">
        <f t="shared" si="3"/>
        <v>1</v>
      </c>
      <c r="S23" s="449" t="b">
        <f t="shared" si="4"/>
        <v>1</v>
      </c>
      <c r="T23" s="449" t="b">
        <f t="shared" si="5"/>
        <v>1</v>
      </c>
      <c r="U23" s="449" t="b">
        <f t="shared" si="6"/>
        <v>1</v>
      </c>
      <c r="V23" s="449" t="b">
        <f t="shared" si="7"/>
        <v>1</v>
      </c>
      <c r="W23" s="449" t="b">
        <f t="shared" si="8"/>
        <v>1</v>
      </c>
      <c r="X23" s="449" t="b">
        <f t="shared" si="9"/>
        <v>1</v>
      </c>
      <c r="Y23" s="449" t="b">
        <f t="shared" si="10"/>
        <v>1</v>
      </c>
      <c r="Z23" s="449" t="b">
        <f t="shared" si="11"/>
        <v>1</v>
      </c>
      <c r="AA23" s="449" t="b">
        <f t="shared" si="12"/>
        <v>1</v>
      </c>
      <c r="AB23" s="449" t="b">
        <f t="shared" si="13"/>
        <v>1</v>
      </c>
    </row>
    <row r="24" spans="1:28" ht="16.5" thickBot="1" x14ac:dyDescent="0.3">
      <c r="A24" s="315"/>
      <c r="B24" s="368">
        <v>5</v>
      </c>
      <c r="C24" s="7"/>
      <c r="D24" s="22"/>
      <c r="E24" s="368">
        <v>5</v>
      </c>
      <c r="F24" s="7"/>
      <c r="G24" s="22"/>
      <c r="H24" s="368">
        <v>5</v>
      </c>
      <c r="I24" s="7"/>
      <c r="J24" s="22"/>
      <c r="K24" s="368">
        <v>5</v>
      </c>
      <c r="L24" s="7"/>
      <c r="M24" s="315"/>
      <c r="N24" s="315"/>
      <c r="P24" s="449" t="b">
        <f t="shared" si="1"/>
        <v>1</v>
      </c>
      <c r="Q24" s="449" t="b">
        <f t="shared" si="2"/>
        <v>1</v>
      </c>
      <c r="R24" s="449" t="b">
        <f t="shared" si="3"/>
        <v>1</v>
      </c>
      <c r="S24" s="449" t="b">
        <f t="shared" si="4"/>
        <v>1</v>
      </c>
      <c r="T24" s="449" t="b">
        <f t="shared" si="5"/>
        <v>1</v>
      </c>
      <c r="U24" s="449" t="b">
        <f t="shared" si="6"/>
        <v>1</v>
      </c>
      <c r="V24" s="449" t="b">
        <f t="shared" si="7"/>
        <v>1</v>
      </c>
      <c r="W24" s="449" t="b">
        <f t="shared" si="8"/>
        <v>1</v>
      </c>
      <c r="X24" s="449" t="b">
        <f t="shared" si="9"/>
        <v>1</v>
      </c>
      <c r="Y24" s="449" t="b">
        <f t="shared" si="10"/>
        <v>1</v>
      </c>
      <c r="Z24" s="449" t="b">
        <f t="shared" si="11"/>
        <v>1</v>
      </c>
      <c r="AA24" s="449" t="b">
        <f t="shared" si="12"/>
        <v>1</v>
      </c>
      <c r="AB24" s="449" t="b">
        <f t="shared" si="13"/>
        <v>1</v>
      </c>
    </row>
    <row r="25" spans="1:28" ht="16.5" thickBot="1" x14ac:dyDescent="0.3">
      <c r="A25" s="315"/>
      <c r="B25" s="368">
        <v>6</v>
      </c>
      <c r="C25" s="7"/>
      <c r="D25" s="22"/>
      <c r="E25" s="368">
        <v>6</v>
      </c>
      <c r="F25" s="7"/>
      <c r="G25" s="22"/>
      <c r="H25" s="368">
        <v>6</v>
      </c>
      <c r="I25" s="7"/>
      <c r="J25" s="22"/>
      <c r="K25" s="368">
        <v>6</v>
      </c>
      <c r="L25" s="7"/>
      <c r="M25" s="315"/>
      <c r="N25" s="315"/>
      <c r="P25" s="449" t="b">
        <f t="shared" si="1"/>
        <v>1</v>
      </c>
      <c r="Q25" s="449" t="b">
        <f t="shared" si="2"/>
        <v>1</v>
      </c>
      <c r="R25" s="449" t="b">
        <f t="shared" si="3"/>
        <v>1</v>
      </c>
      <c r="S25" s="449" t="b">
        <f t="shared" si="4"/>
        <v>1</v>
      </c>
      <c r="T25" s="449" t="b">
        <f t="shared" si="5"/>
        <v>1</v>
      </c>
      <c r="U25" s="449" t="b">
        <f t="shared" si="6"/>
        <v>1</v>
      </c>
      <c r="V25" s="449" t="b">
        <f t="shared" si="7"/>
        <v>1</v>
      </c>
      <c r="W25" s="449" t="b">
        <f t="shared" si="8"/>
        <v>1</v>
      </c>
      <c r="X25" s="449" t="b">
        <f t="shared" si="9"/>
        <v>1</v>
      </c>
      <c r="Y25" s="449" t="b">
        <f t="shared" si="10"/>
        <v>1</v>
      </c>
      <c r="Z25" s="449" t="b">
        <f t="shared" si="11"/>
        <v>1</v>
      </c>
      <c r="AA25" s="449" t="b">
        <f t="shared" si="12"/>
        <v>1</v>
      </c>
      <c r="AB25" s="449" t="b">
        <f t="shared" si="13"/>
        <v>1</v>
      </c>
    </row>
    <row r="26" spans="1:28" ht="16.5" thickBot="1" x14ac:dyDescent="0.3">
      <c r="A26" s="315"/>
      <c r="B26" s="368">
        <v>7</v>
      </c>
      <c r="C26" s="7"/>
      <c r="D26" s="22"/>
      <c r="E26" s="368">
        <v>7</v>
      </c>
      <c r="F26" s="7"/>
      <c r="G26" s="22"/>
      <c r="H26" s="368">
        <v>7</v>
      </c>
      <c r="I26" s="7"/>
      <c r="J26" s="22"/>
      <c r="K26" s="368">
        <v>7</v>
      </c>
      <c r="L26" s="7"/>
      <c r="M26" s="315"/>
      <c r="N26" s="315"/>
      <c r="P26" s="449" t="b">
        <f t="shared" si="1"/>
        <v>1</v>
      </c>
      <c r="Q26" s="449" t="b">
        <f t="shared" si="2"/>
        <v>1</v>
      </c>
      <c r="R26" s="449" t="b">
        <f t="shared" si="3"/>
        <v>1</v>
      </c>
      <c r="S26" s="449" t="b">
        <f t="shared" si="4"/>
        <v>1</v>
      </c>
      <c r="T26" s="449" t="b">
        <f t="shared" si="5"/>
        <v>1</v>
      </c>
      <c r="U26" s="449" t="b">
        <f t="shared" si="6"/>
        <v>1</v>
      </c>
      <c r="V26" s="449" t="b">
        <f t="shared" si="7"/>
        <v>1</v>
      </c>
      <c r="W26" s="449" t="b">
        <f t="shared" si="8"/>
        <v>1</v>
      </c>
      <c r="X26" s="449" t="b">
        <f t="shared" si="9"/>
        <v>1</v>
      </c>
      <c r="Y26" s="449" t="b">
        <f t="shared" si="10"/>
        <v>1</v>
      </c>
      <c r="Z26" s="449" t="b">
        <f t="shared" si="11"/>
        <v>1</v>
      </c>
      <c r="AA26" s="449" t="b">
        <f t="shared" si="12"/>
        <v>1</v>
      </c>
      <c r="AB26" s="449" t="b">
        <f t="shared" si="13"/>
        <v>1</v>
      </c>
    </row>
    <row r="27" spans="1:28" ht="16.5" thickBot="1" x14ac:dyDescent="0.3">
      <c r="A27" s="315"/>
      <c r="B27" s="368">
        <v>8</v>
      </c>
      <c r="C27" s="7"/>
      <c r="D27" s="22"/>
      <c r="E27" s="368">
        <v>8</v>
      </c>
      <c r="F27" s="7"/>
      <c r="G27" s="22"/>
      <c r="H27" s="368">
        <v>8</v>
      </c>
      <c r="I27" s="7"/>
      <c r="J27" s="22"/>
      <c r="K27" s="368">
        <v>8</v>
      </c>
      <c r="L27" s="7"/>
      <c r="M27" s="315"/>
      <c r="N27" s="315"/>
      <c r="P27" s="449" t="b">
        <f t="shared" si="1"/>
        <v>1</v>
      </c>
      <c r="Q27" s="449" t="b">
        <f t="shared" si="2"/>
        <v>1</v>
      </c>
      <c r="R27" s="449" t="b">
        <f t="shared" si="3"/>
        <v>1</v>
      </c>
      <c r="S27" s="449" t="b">
        <f t="shared" si="4"/>
        <v>1</v>
      </c>
      <c r="T27" s="449" t="b">
        <f t="shared" si="5"/>
        <v>1</v>
      </c>
      <c r="U27" s="449" t="b">
        <f t="shared" si="6"/>
        <v>1</v>
      </c>
      <c r="V27" s="449" t="b">
        <f t="shared" si="7"/>
        <v>1</v>
      </c>
      <c r="W27" s="449" t="b">
        <f t="shared" si="8"/>
        <v>1</v>
      </c>
      <c r="X27" s="449" t="b">
        <f t="shared" si="9"/>
        <v>1</v>
      </c>
      <c r="Y27" s="449" t="b">
        <f t="shared" si="10"/>
        <v>1</v>
      </c>
      <c r="Z27" s="449" t="b">
        <f t="shared" si="11"/>
        <v>1</v>
      </c>
      <c r="AA27" s="449" t="b">
        <f t="shared" si="12"/>
        <v>1</v>
      </c>
      <c r="AB27" s="449" t="b">
        <f t="shared" si="13"/>
        <v>1</v>
      </c>
    </row>
    <row r="28" spans="1:28" ht="16.5" thickBot="1" x14ac:dyDescent="0.3">
      <c r="A28" s="315"/>
      <c r="B28" s="368">
        <v>9</v>
      </c>
      <c r="C28" s="7"/>
      <c r="D28" s="22"/>
      <c r="E28" s="368">
        <v>9</v>
      </c>
      <c r="F28" s="7"/>
      <c r="G28" s="22"/>
      <c r="H28" s="368">
        <v>9</v>
      </c>
      <c r="I28" s="7"/>
      <c r="J28" s="22"/>
      <c r="K28" s="368">
        <v>9</v>
      </c>
      <c r="L28" s="7"/>
      <c r="M28" s="315"/>
      <c r="N28" s="315"/>
      <c r="P28" s="449" t="b">
        <f t="shared" si="1"/>
        <v>1</v>
      </c>
      <c r="Q28" s="449" t="b">
        <f t="shared" si="2"/>
        <v>1</v>
      </c>
      <c r="R28" s="449" t="b">
        <f t="shared" si="3"/>
        <v>1</v>
      </c>
      <c r="S28" s="449" t="b">
        <f t="shared" si="4"/>
        <v>1</v>
      </c>
      <c r="T28" s="449" t="b">
        <f t="shared" si="5"/>
        <v>1</v>
      </c>
      <c r="U28" s="449" t="b">
        <f t="shared" si="6"/>
        <v>1</v>
      </c>
      <c r="V28" s="449" t="b">
        <f t="shared" si="7"/>
        <v>1</v>
      </c>
      <c r="W28" s="449" t="b">
        <f t="shared" si="8"/>
        <v>1</v>
      </c>
      <c r="X28" s="449" t="b">
        <f t="shared" si="9"/>
        <v>1</v>
      </c>
      <c r="Y28" s="449" t="b">
        <f t="shared" si="10"/>
        <v>1</v>
      </c>
      <c r="Z28" s="449" t="b">
        <f t="shared" si="11"/>
        <v>1</v>
      </c>
      <c r="AA28" s="449" t="b">
        <f t="shared" si="12"/>
        <v>1</v>
      </c>
      <c r="AB28" s="449" t="b">
        <f t="shared" si="13"/>
        <v>1</v>
      </c>
    </row>
    <row r="29" spans="1:28" ht="16.5" thickBot="1" x14ac:dyDescent="0.3">
      <c r="A29" s="315"/>
      <c r="B29" s="368">
        <v>10</v>
      </c>
      <c r="C29" s="7"/>
      <c r="D29" s="22"/>
      <c r="E29" s="368">
        <v>10</v>
      </c>
      <c r="F29" s="7"/>
      <c r="G29" s="22"/>
      <c r="H29" s="368">
        <v>10</v>
      </c>
      <c r="I29" s="7"/>
      <c r="J29" s="22"/>
      <c r="K29" s="368">
        <v>10</v>
      </c>
      <c r="L29" s="7"/>
      <c r="M29" s="315"/>
      <c r="N29" s="315"/>
      <c r="P29" s="449" t="b">
        <f t="shared" si="1"/>
        <v>1</v>
      </c>
      <c r="Q29" s="449" t="b">
        <f t="shared" si="2"/>
        <v>1</v>
      </c>
      <c r="R29" s="449" t="b">
        <f t="shared" si="3"/>
        <v>1</v>
      </c>
      <c r="S29" s="449" t="b">
        <f t="shared" si="4"/>
        <v>1</v>
      </c>
      <c r="T29" s="449" t="b">
        <f t="shared" si="5"/>
        <v>1</v>
      </c>
      <c r="U29" s="449" t="b">
        <f t="shared" si="6"/>
        <v>1</v>
      </c>
      <c r="V29" s="449" t="b">
        <f t="shared" si="7"/>
        <v>1</v>
      </c>
      <c r="W29" s="449" t="b">
        <f t="shared" si="8"/>
        <v>1</v>
      </c>
      <c r="X29" s="449" t="b">
        <f t="shared" si="9"/>
        <v>1</v>
      </c>
      <c r="Y29" s="449" t="b">
        <f t="shared" si="10"/>
        <v>1</v>
      </c>
      <c r="Z29" s="449" t="b">
        <f t="shared" si="11"/>
        <v>1</v>
      </c>
      <c r="AA29" s="449" t="b">
        <f t="shared" si="12"/>
        <v>1</v>
      </c>
      <c r="AB29" s="449" t="b">
        <f t="shared" si="13"/>
        <v>1</v>
      </c>
    </row>
    <row r="30" spans="1:28" ht="16.5" thickBot="1" x14ac:dyDescent="0.3">
      <c r="A30" s="315"/>
      <c r="B30" s="368">
        <v>11</v>
      </c>
      <c r="C30" s="7"/>
      <c r="D30" s="22"/>
      <c r="E30" s="368">
        <v>11</v>
      </c>
      <c r="F30" s="7"/>
      <c r="G30" s="22"/>
      <c r="H30" s="368">
        <v>11</v>
      </c>
      <c r="I30" s="7"/>
      <c r="J30" s="22"/>
      <c r="K30" s="368">
        <v>11</v>
      </c>
      <c r="L30" s="7"/>
      <c r="M30" s="315"/>
      <c r="N30" s="315"/>
      <c r="P30" s="449" t="b">
        <f t="shared" si="1"/>
        <v>1</v>
      </c>
      <c r="Q30" s="449" t="b">
        <f t="shared" si="2"/>
        <v>1</v>
      </c>
      <c r="R30" s="449" t="b">
        <f t="shared" si="3"/>
        <v>1</v>
      </c>
      <c r="S30" s="449" t="b">
        <f t="shared" si="4"/>
        <v>1</v>
      </c>
      <c r="T30" s="449" t="b">
        <f t="shared" si="5"/>
        <v>1</v>
      </c>
      <c r="U30" s="449" t="b">
        <f t="shared" si="6"/>
        <v>1</v>
      </c>
      <c r="V30" s="449" t="b">
        <f t="shared" si="7"/>
        <v>1</v>
      </c>
      <c r="W30" s="449" t="b">
        <f t="shared" si="8"/>
        <v>1</v>
      </c>
      <c r="X30" s="449" t="b">
        <f t="shared" si="9"/>
        <v>1</v>
      </c>
      <c r="Y30" s="449" t="b">
        <f t="shared" si="10"/>
        <v>1</v>
      </c>
      <c r="Z30" s="449" t="b">
        <f t="shared" si="11"/>
        <v>1</v>
      </c>
      <c r="AA30" s="449" t="b">
        <f t="shared" si="12"/>
        <v>1</v>
      </c>
      <c r="AB30" s="449" t="b">
        <f t="shared" si="13"/>
        <v>1</v>
      </c>
    </row>
    <row r="31" spans="1:28" ht="16.5" thickBot="1" x14ac:dyDescent="0.3">
      <c r="A31" s="315"/>
      <c r="B31" s="368">
        <v>12</v>
      </c>
      <c r="C31" s="7"/>
      <c r="D31" s="22"/>
      <c r="E31" s="368">
        <v>12</v>
      </c>
      <c r="F31" s="7"/>
      <c r="G31" s="22"/>
      <c r="H31" s="368">
        <v>12</v>
      </c>
      <c r="I31" s="7"/>
      <c r="J31" s="22"/>
      <c r="K31" s="368">
        <v>12</v>
      </c>
      <c r="L31" s="7"/>
      <c r="M31" s="315"/>
      <c r="N31" s="315"/>
      <c r="P31" s="449" t="b">
        <f t="shared" si="1"/>
        <v>1</v>
      </c>
      <c r="Q31" s="449" t="b">
        <f t="shared" si="2"/>
        <v>1</v>
      </c>
      <c r="R31" s="449" t="b">
        <f t="shared" si="3"/>
        <v>1</v>
      </c>
      <c r="S31" s="449" t="b">
        <f t="shared" si="4"/>
        <v>1</v>
      </c>
      <c r="T31" s="449" t="b">
        <f t="shared" si="5"/>
        <v>1</v>
      </c>
      <c r="U31" s="449" t="b">
        <f t="shared" si="6"/>
        <v>1</v>
      </c>
      <c r="V31" s="449" t="b">
        <f t="shared" si="7"/>
        <v>1</v>
      </c>
      <c r="W31" s="449" t="b">
        <f t="shared" si="8"/>
        <v>1</v>
      </c>
      <c r="X31" s="449" t="b">
        <f t="shared" si="9"/>
        <v>1</v>
      </c>
      <c r="Y31" s="449" t="b">
        <f t="shared" si="10"/>
        <v>1</v>
      </c>
      <c r="Z31" s="449" t="b">
        <f t="shared" si="11"/>
        <v>1</v>
      </c>
      <c r="AA31" s="449" t="b">
        <f t="shared" si="12"/>
        <v>1</v>
      </c>
      <c r="AB31" s="449" t="b">
        <f t="shared" si="13"/>
        <v>1</v>
      </c>
    </row>
    <row r="32" spans="1:28" ht="16.5" thickBot="1" x14ac:dyDescent="0.3">
      <c r="A32" s="315"/>
      <c r="B32" s="368">
        <v>13</v>
      </c>
      <c r="C32" s="7"/>
      <c r="D32" s="22"/>
      <c r="E32" s="368">
        <v>13</v>
      </c>
      <c r="F32" s="7"/>
      <c r="G32" s="22"/>
      <c r="H32" s="368">
        <v>13</v>
      </c>
      <c r="I32" s="7"/>
      <c r="J32" s="22"/>
      <c r="K32" s="368">
        <v>13</v>
      </c>
      <c r="L32" s="7"/>
      <c r="M32" s="315"/>
      <c r="N32" s="315"/>
      <c r="P32" s="449" t="b">
        <f t="shared" si="1"/>
        <v>1</v>
      </c>
      <c r="Q32" s="449" t="b">
        <f t="shared" si="2"/>
        <v>1</v>
      </c>
      <c r="R32" s="449" t="b">
        <f t="shared" si="3"/>
        <v>1</v>
      </c>
      <c r="S32" s="449" t="b">
        <f t="shared" si="4"/>
        <v>1</v>
      </c>
      <c r="T32" s="449" t="b">
        <f t="shared" si="5"/>
        <v>1</v>
      </c>
      <c r="U32" s="449" t="b">
        <f t="shared" si="6"/>
        <v>1</v>
      </c>
      <c r="V32" s="449" t="b">
        <f t="shared" si="7"/>
        <v>1</v>
      </c>
      <c r="W32" s="449" t="b">
        <f t="shared" si="8"/>
        <v>1</v>
      </c>
      <c r="X32" s="449" t="b">
        <f t="shared" si="9"/>
        <v>1</v>
      </c>
      <c r="Y32" s="449" t="b">
        <f t="shared" si="10"/>
        <v>1</v>
      </c>
      <c r="Z32" s="449" t="b">
        <f t="shared" si="11"/>
        <v>1</v>
      </c>
      <c r="AA32" s="449" t="b">
        <f t="shared" si="12"/>
        <v>1</v>
      </c>
      <c r="AB32" s="449" t="b">
        <f t="shared" si="13"/>
        <v>1</v>
      </c>
    </row>
    <row r="33" spans="1:28" ht="16.5" thickBot="1" x14ac:dyDescent="0.3">
      <c r="A33" s="315"/>
      <c r="B33" s="368">
        <v>14</v>
      </c>
      <c r="C33" s="7"/>
      <c r="D33" s="22"/>
      <c r="E33" s="368">
        <v>14</v>
      </c>
      <c r="F33" s="7"/>
      <c r="G33" s="22"/>
      <c r="H33" s="368">
        <v>14</v>
      </c>
      <c r="I33" s="7"/>
      <c r="J33" s="22"/>
      <c r="K33" s="368">
        <v>14</v>
      </c>
      <c r="L33" s="7"/>
      <c r="M33" s="315"/>
      <c r="N33" s="315"/>
      <c r="P33" s="449" t="b">
        <f t="shared" si="1"/>
        <v>1</v>
      </c>
      <c r="Q33" s="449" t="b">
        <f t="shared" si="2"/>
        <v>1</v>
      </c>
      <c r="R33" s="449" t="b">
        <f t="shared" si="3"/>
        <v>1</v>
      </c>
      <c r="S33" s="449" t="b">
        <f t="shared" si="4"/>
        <v>1</v>
      </c>
      <c r="T33" s="449" t="b">
        <f t="shared" si="5"/>
        <v>1</v>
      </c>
      <c r="U33" s="449" t="b">
        <f t="shared" si="6"/>
        <v>1</v>
      </c>
      <c r="V33" s="449" t="b">
        <f t="shared" si="7"/>
        <v>1</v>
      </c>
      <c r="W33" s="449" t="b">
        <f t="shared" si="8"/>
        <v>1</v>
      </c>
      <c r="X33" s="449" t="b">
        <f t="shared" si="9"/>
        <v>1</v>
      </c>
      <c r="Y33" s="449" t="b">
        <f t="shared" si="10"/>
        <v>1</v>
      </c>
      <c r="Z33" s="449" t="b">
        <f t="shared" si="11"/>
        <v>1</v>
      </c>
      <c r="AA33" s="449" t="b">
        <f t="shared" si="12"/>
        <v>1</v>
      </c>
      <c r="AB33" s="449" t="b">
        <f t="shared" si="13"/>
        <v>1</v>
      </c>
    </row>
    <row r="34" spans="1:28" ht="16.5" thickBot="1" x14ac:dyDescent="0.3">
      <c r="A34" s="315"/>
      <c r="B34" s="368">
        <v>15</v>
      </c>
      <c r="C34" s="7"/>
      <c r="D34" s="22"/>
      <c r="E34" s="368">
        <v>15</v>
      </c>
      <c r="F34" s="7"/>
      <c r="G34" s="22"/>
      <c r="H34" s="368">
        <v>15</v>
      </c>
      <c r="I34" s="7"/>
      <c r="J34" s="22"/>
      <c r="K34" s="368">
        <v>15</v>
      </c>
      <c r="L34" s="7"/>
      <c r="M34" s="315"/>
      <c r="N34" s="315"/>
      <c r="P34" s="449" t="b">
        <f t="shared" si="1"/>
        <v>1</v>
      </c>
      <c r="Q34" s="449" t="b">
        <f t="shared" si="2"/>
        <v>1</v>
      </c>
      <c r="R34" s="449" t="b">
        <f t="shared" si="3"/>
        <v>1</v>
      </c>
      <c r="S34" s="449" t="b">
        <f t="shared" si="4"/>
        <v>1</v>
      </c>
      <c r="T34" s="449" t="b">
        <f t="shared" si="5"/>
        <v>1</v>
      </c>
      <c r="U34" s="449" t="b">
        <f t="shared" si="6"/>
        <v>1</v>
      </c>
      <c r="V34" s="449" t="b">
        <f t="shared" si="7"/>
        <v>1</v>
      </c>
      <c r="W34" s="449" t="b">
        <f t="shared" si="8"/>
        <v>1</v>
      </c>
      <c r="X34" s="449" t="b">
        <f t="shared" si="9"/>
        <v>1</v>
      </c>
      <c r="Y34" s="449" t="b">
        <f t="shared" si="10"/>
        <v>1</v>
      </c>
      <c r="Z34" s="449" t="b">
        <f t="shared" si="11"/>
        <v>1</v>
      </c>
      <c r="AA34" s="449" t="b">
        <f t="shared" si="12"/>
        <v>1</v>
      </c>
      <c r="AB34" s="449" t="b">
        <f t="shared" si="13"/>
        <v>1</v>
      </c>
    </row>
    <row r="35" spans="1:28" ht="16.5" thickBot="1" x14ac:dyDescent="0.3">
      <c r="A35" s="315"/>
      <c r="B35" s="368">
        <v>16</v>
      </c>
      <c r="C35" s="7"/>
      <c r="D35" s="22"/>
      <c r="E35" s="368">
        <v>16</v>
      </c>
      <c r="F35" s="7"/>
      <c r="G35" s="22"/>
      <c r="H35" s="368">
        <v>16</v>
      </c>
      <c r="I35" s="7"/>
      <c r="J35" s="22"/>
      <c r="K35" s="368">
        <v>16</v>
      </c>
      <c r="L35" s="7"/>
      <c r="M35" s="315"/>
      <c r="N35" s="315"/>
      <c r="P35" s="449" t="b">
        <f t="shared" si="1"/>
        <v>1</v>
      </c>
      <c r="Q35" s="449" t="b">
        <f t="shared" si="2"/>
        <v>1</v>
      </c>
      <c r="R35" s="449" t="b">
        <f t="shared" si="3"/>
        <v>1</v>
      </c>
      <c r="S35" s="449" t="b">
        <f t="shared" si="4"/>
        <v>1</v>
      </c>
      <c r="T35" s="449" t="b">
        <f t="shared" si="5"/>
        <v>1</v>
      </c>
      <c r="U35" s="449" t="b">
        <f t="shared" si="6"/>
        <v>1</v>
      </c>
      <c r="V35" s="449" t="b">
        <f t="shared" si="7"/>
        <v>1</v>
      </c>
      <c r="W35" s="449" t="b">
        <f t="shared" si="8"/>
        <v>1</v>
      </c>
      <c r="X35" s="449" t="b">
        <f t="shared" si="9"/>
        <v>1</v>
      </c>
      <c r="Y35" s="449" t="b">
        <f t="shared" si="10"/>
        <v>1</v>
      </c>
      <c r="Z35" s="449" t="b">
        <f t="shared" si="11"/>
        <v>1</v>
      </c>
      <c r="AA35" s="449" t="b">
        <f t="shared" si="12"/>
        <v>1</v>
      </c>
      <c r="AB35" s="449" t="b">
        <f t="shared" si="13"/>
        <v>1</v>
      </c>
    </row>
    <row r="36" spans="1:28" ht="16.5" thickBot="1" x14ac:dyDescent="0.3">
      <c r="A36" s="315"/>
      <c r="B36" s="368">
        <v>17</v>
      </c>
      <c r="C36" s="7"/>
      <c r="D36" s="22"/>
      <c r="E36" s="368">
        <v>17</v>
      </c>
      <c r="F36" s="7"/>
      <c r="G36" s="22"/>
      <c r="H36" s="368">
        <v>17</v>
      </c>
      <c r="I36" s="7"/>
      <c r="J36" s="22"/>
      <c r="K36" s="368">
        <v>17</v>
      </c>
      <c r="L36" s="7"/>
      <c r="M36" s="315"/>
      <c r="N36" s="315"/>
      <c r="P36" s="449" t="b">
        <f t="shared" si="1"/>
        <v>1</v>
      </c>
      <c r="Q36" s="449" t="b">
        <f t="shared" si="2"/>
        <v>1</v>
      </c>
      <c r="R36" s="449" t="b">
        <f t="shared" si="3"/>
        <v>1</v>
      </c>
      <c r="S36" s="449" t="b">
        <f t="shared" si="4"/>
        <v>1</v>
      </c>
      <c r="T36" s="449" t="b">
        <f t="shared" si="5"/>
        <v>1</v>
      </c>
      <c r="U36" s="449" t="b">
        <f t="shared" si="6"/>
        <v>1</v>
      </c>
      <c r="V36" s="449" t="b">
        <f t="shared" si="7"/>
        <v>1</v>
      </c>
      <c r="W36" s="449" t="b">
        <f t="shared" si="8"/>
        <v>1</v>
      </c>
      <c r="X36" s="449" t="b">
        <f t="shared" si="9"/>
        <v>1</v>
      </c>
      <c r="Y36" s="449" t="b">
        <f t="shared" si="10"/>
        <v>1</v>
      </c>
      <c r="Z36" s="449" t="b">
        <f t="shared" si="11"/>
        <v>1</v>
      </c>
      <c r="AA36" s="449" t="b">
        <f t="shared" si="12"/>
        <v>1</v>
      </c>
      <c r="AB36" s="449" t="b">
        <f t="shared" si="13"/>
        <v>1</v>
      </c>
    </row>
    <row r="37" spans="1:28" ht="16.5" thickBot="1" x14ac:dyDescent="0.3">
      <c r="A37" s="315"/>
      <c r="B37" s="368">
        <v>18</v>
      </c>
      <c r="C37" s="7"/>
      <c r="D37" s="22"/>
      <c r="E37" s="368">
        <v>18</v>
      </c>
      <c r="F37" s="7"/>
      <c r="G37" s="22"/>
      <c r="H37" s="368">
        <v>18</v>
      </c>
      <c r="I37" s="7"/>
      <c r="J37" s="22"/>
      <c r="K37" s="368">
        <v>18</v>
      </c>
      <c r="L37" s="7"/>
      <c r="M37" s="315"/>
      <c r="N37" s="315"/>
      <c r="P37" s="449" t="b">
        <f t="shared" si="1"/>
        <v>1</v>
      </c>
      <c r="Q37" s="449" t="b">
        <f t="shared" si="2"/>
        <v>1</v>
      </c>
      <c r="R37" s="449" t="b">
        <f t="shared" si="3"/>
        <v>1</v>
      </c>
      <c r="S37" s="449" t="b">
        <f t="shared" si="4"/>
        <v>1</v>
      </c>
      <c r="T37" s="449" t="b">
        <f t="shared" si="5"/>
        <v>1</v>
      </c>
      <c r="U37" s="449" t="b">
        <f t="shared" si="6"/>
        <v>1</v>
      </c>
      <c r="V37" s="449" t="b">
        <f t="shared" si="7"/>
        <v>1</v>
      </c>
      <c r="W37" s="449" t="b">
        <f t="shared" si="8"/>
        <v>1</v>
      </c>
      <c r="X37" s="449" t="b">
        <f t="shared" si="9"/>
        <v>1</v>
      </c>
      <c r="Y37" s="449" t="b">
        <f t="shared" si="10"/>
        <v>1</v>
      </c>
      <c r="Z37" s="449" t="b">
        <f t="shared" si="11"/>
        <v>1</v>
      </c>
      <c r="AA37" s="449" t="b">
        <f t="shared" si="12"/>
        <v>1</v>
      </c>
      <c r="AB37" s="449" t="b">
        <f t="shared" si="13"/>
        <v>1</v>
      </c>
    </row>
    <row r="38" spans="1:28" ht="16.5" thickBot="1" x14ac:dyDescent="0.3">
      <c r="A38" s="315"/>
      <c r="B38" s="368">
        <v>19</v>
      </c>
      <c r="C38" s="7"/>
      <c r="D38" s="22"/>
      <c r="E38" s="368">
        <v>19</v>
      </c>
      <c r="F38" s="7"/>
      <c r="G38" s="22"/>
      <c r="H38" s="368">
        <v>19</v>
      </c>
      <c r="I38" s="7"/>
      <c r="J38" s="22"/>
      <c r="K38" s="368">
        <v>19</v>
      </c>
      <c r="L38" s="7"/>
      <c r="M38" s="315"/>
      <c r="N38" s="315"/>
      <c r="P38" s="449" t="b">
        <f t="shared" si="1"/>
        <v>1</v>
      </c>
      <c r="Q38" s="449" t="b">
        <f t="shared" si="2"/>
        <v>1</v>
      </c>
      <c r="R38" s="449" t="b">
        <f t="shared" si="3"/>
        <v>1</v>
      </c>
      <c r="S38" s="449" t="b">
        <f t="shared" si="4"/>
        <v>1</v>
      </c>
      <c r="T38" s="449" t="b">
        <f t="shared" si="5"/>
        <v>1</v>
      </c>
      <c r="U38" s="449" t="b">
        <f t="shared" si="6"/>
        <v>1</v>
      </c>
      <c r="V38" s="449" t="b">
        <f t="shared" si="7"/>
        <v>1</v>
      </c>
      <c r="W38" s="449" t="b">
        <f t="shared" si="8"/>
        <v>1</v>
      </c>
      <c r="X38" s="449" t="b">
        <f t="shared" si="9"/>
        <v>1</v>
      </c>
      <c r="Y38" s="449" t="b">
        <f t="shared" si="10"/>
        <v>1</v>
      </c>
      <c r="Z38" s="449" t="b">
        <f t="shared" si="11"/>
        <v>1</v>
      </c>
      <c r="AA38" s="449" t="b">
        <f t="shared" si="12"/>
        <v>1</v>
      </c>
      <c r="AB38" s="449" t="b">
        <f t="shared" si="13"/>
        <v>1</v>
      </c>
    </row>
    <row r="39" spans="1:28" ht="16.5" thickBot="1" x14ac:dyDescent="0.3">
      <c r="A39" s="315"/>
      <c r="B39" s="368">
        <v>20</v>
      </c>
      <c r="C39" s="7"/>
      <c r="D39" s="22"/>
      <c r="E39" s="368">
        <v>20</v>
      </c>
      <c r="F39" s="7"/>
      <c r="G39" s="22"/>
      <c r="H39" s="368">
        <v>20</v>
      </c>
      <c r="I39" s="7"/>
      <c r="J39" s="22"/>
      <c r="K39" s="368">
        <v>20</v>
      </c>
      <c r="L39" s="7"/>
      <c r="M39" s="315"/>
      <c r="N39" s="315"/>
      <c r="P39" s="449" t="b">
        <f t="shared" si="1"/>
        <v>1</v>
      </c>
      <c r="Q39" s="449" t="b">
        <f t="shared" si="2"/>
        <v>1</v>
      </c>
      <c r="R39" s="449" t="b">
        <f t="shared" si="3"/>
        <v>1</v>
      </c>
      <c r="S39" s="449" t="b">
        <f t="shared" si="4"/>
        <v>1</v>
      </c>
      <c r="T39" s="449" t="b">
        <f t="shared" si="5"/>
        <v>1</v>
      </c>
      <c r="U39" s="449" t="b">
        <f t="shared" si="6"/>
        <v>1</v>
      </c>
      <c r="V39" s="449" t="b">
        <f t="shared" si="7"/>
        <v>1</v>
      </c>
      <c r="W39" s="449" t="b">
        <f t="shared" si="8"/>
        <v>1</v>
      </c>
      <c r="X39" s="449" t="b">
        <f t="shared" si="9"/>
        <v>1</v>
      </c>
      <c r="Y39" s="449" t="b">
        <f t="shared" si="10"/>
        <v>1</v>
      </c>
      <c r="Z39" s="449" t="b">
        <f t="shared" si="11"/>
        <v>1</v>
      </c>
      <c r="AA39" s="449" t="b">
        <f t="shared" si="12"/>
        <v>1</v>
      </c>
      <c r="AB39" s="449" t="b">
        <f t="shared" si="13"/>
        <v>1</v>
      </c>
    </row>
    <row r="40" spans="1:28" ht="16.5" thickBot="1" x14ac:dyDescent="0.3">
      <c r="A40" s="315"/>
      <c r="B40" s="368">
        <v>21</v>
      </c>
      <c r="C40" s="7"/>
      <c r="D40" s="22"/>
      <c r="E40" s="368">
        <v>21</v>
      </c>
      <c r="F40" s="7"/>
      <c r="G40" s="22"/>
      <c r="H40" s="368">
        <v>21</v>
      </c>
      <c r="I40" s="7"/>
      <c r="J40" s="22"/>
      <c r="K40" s="368">
        <v>21</v>
      </c>
      <c r="L40" s="7"/>
      <c r="M40" s="315"/>
      <c r="N40" s="315"/>
      <c r="P40" s="449" t="b">
        <f t="shared" si="1"/>
        <v>1</v>
      </c>
      <c r="Q40" s="449" t="b">
        <f t="shared" si="2"/>
        <v>1</v>
      </c>
      <c r="R40" s="449" t="b">
        <f t="shared" si="3"/>
        <v>1</v>
      </c>
      <c r="S40" s="449" t="b">
        <f t="shared" si="4"/>
        <v>1</v>
      </c>
      <c r="T40" s="449" t="b">
        <f t="shared" si="5"/>
        <v>1</v>
      </c>
      <c r="U40" s="449" t="b">
        <f t="shared" si="6"/>
        <v>1</v>
      </c>
      <c r="V40" s="449" t="b">
        <f t="shared" si="7"/>
        <v>1</v>
      </c>
      <c r="W40" s="449" t="b">
        <f t="shared" si="8"/>
        <v>1</v>
      </c>
      <c r="X40" s="449" t="b">
        <f t="shared" si="9"/>
        <v>1</v>
      </c>
      <c r="Y40" s="449" t="b">
        <f t="shared" si="10"/>
        <v>1</v>
      </c>
      <c r="Z40" s="449" t="b">
        <f t="shared" si="11"/>
        <v>1</v>
      </c>
      <c r="AA40" s="449" t="b">
        <f t="shared" si="12"/>
        <v>1</v>
      </c>
      <c r="AB40" s="449" t="b">
        <f t="shared" si="13"/>
        <v>1</v>
      </c>
    </row>
    <row r="41" spans="1:28" ht="16.5" thickBot="1" x14ac:dyDescent="0.3">
      <c r="A41" s="315"/>
      <c r="B41" s="368">
        <v>22</v>
      </c>
      <c r="C41" s="7"/>
      <c r="D41" s="22"/>
      <c r="E41" s="368">
        <v>22</v>
      </c>
      <c r="F41" s="7"/>
      <c r="G41" s="22"/>
      <c r="H41" s="368">
        <v>22</v>
      </c>
      <c r="I41" s="7"/>
      <c r="J41" s="22"/>
      <c r="K41" s="368">
        <v>22</v>
      </c>
      <c r="L41" s="7"/>
      <c r="M41" s="315"/>
      <c r="N41" s="315"/>
      <c r="P41" s="449" t="b">
        <f t="shared" si="1"/>
        <v>1</v>
      </c>
      <c r="Q41" s="449" t="b">
        <f t="shared" si="2"/>
        <v>1</v>
      </c>
      <c r="R41" s="449" t="b">
        <f t="shared" si="3"/>
        <v>1</v>
      </c>
      <c r="S41" s="449" t="b">
        <f t="shared" si="4"/>
        <v>1</v>
      </c>
      <c r="T41" s="449" t="b">
        <f t="shared" si="5"/>
        <v>1</v>
      </c>
      <c r="U41" s="449" t="b">
        <f t="shared" si="6"/>
        <v>1</v>
      </c>
      <c r="V41" s="449" t="b">
        <f t="shared" si="7"/>
        <v>1</v>
      </c>
      <c r="W41" s="449" t="b">
        <f t="shared" si="8"/>
        <v>1</v>
      </c>
      <c r="X41" s="449" t="b">
        <f t="shared" si="9"/>
        <v>1</v>
      </c>
      <c r="Y41" s="449" t="b">
        <f t="shared" si="10"/>
        <v>1</v>
      </c>
      <c r="Z41" s="449" t="b">
        <f t="shared" si="11"/>
        <v>1</v>
      </c>
      <c r="AA41" s="449" t="b">
        <f t="shared" si="12"/>
        <v>1</v>
      </c>
      <c r="AB41" s="449" t="b">
        <f t="shared" si="13"/>
        <v>1</v>
      </c>
    </row>
    <row r="42" spans="1:28" ht="16.5" thickBot="1" x14ac:dyDescent="0.3">
      <c r="A42" s="315"/>
      <c r="B42" s="368">
        <v>23</v>
      </c>
      <c r="C42" s="7"/>
      <c r="D42" s="22"/>
      <c r="E42" s="368">
        <v>23</v>
      </c>
      <c r="F42" s="7"/>
      <c r="G42" s="22"/>
      <c r="H42" s="368">
        <v>23</v>
      </c>
      <c r="I42" s="7"/>
      <c r="J42" s="22"/>
      <c r="K42" s="368">
        <v>23</v>
      </c>
      <c r="L42" s="7"/>
      <c r="M42" s="315"/>
      <c r="N42" s="315"/>
      <c r="P42" s="449" t="b">
        <f t="shared" si="1"/>
        <v>1</v>
      </c>
      <c r="Q42" s="449" t="b">
        <f t="shared" si="2"/>
        <v>1</v>
      </c>
      <c r="R42" s="449" t="b">
        <f t="shared" si="3"/>
        <v>1</v>
      </c>
      <c r="S42" s="449" t="b">
        <f t="shared" si="4"/>
        <v>1</v>
      </c>
      <c r="T42" s="449" t="b">
        <f t="shared" si="5"/>
        <v>1</v>
      </c>
      <c r="U42" s="449" t="b">
        <f t="shared" si="6"/>
        <v>1</v>
      </c>
      <c r="V42" s="449" t="b">
        <f t="shared" si="7"/>
        <v>1</v>
      </c>
      <c r="W42" s="449" t="b">
        <f t="shared" si="8"/>
        <v>1</v>
      </c>
      <c r="X42" s="449" t="b">
        <f t="shared" si="9"/>
        <v>1</v>
      </c>
      <c r="Y42" s="449" t="b">
        <f t="shared" si="10"/>
        <v>1</v>
      </c>
      <c r="Z42" s="449" t="b">
        <f t="shared" si="11"/>
        <v>1</v>
      </c>
      <c r="AA42" s="449" t="b">
        <f t="shared" si="12"/>
        <v>1</v>
      </c>
      <c r="AB42" s="449" t="b">
        <f t="shared" si="13"/>
        <v>1</v>
      </c>
    </row>
    <row r="43" spans="1:28" ht="16.5" thickBot="1" x14ac:dyDescent="0.3">
      <c r="A43" s="315"/>
      <c r="B43" s="368">
        <v>24</v>
      </c>
      <c r="C43" s="7"/>
      <c r="D43" s="22"/>
      <c r="E43" s="368">
        <v>24</v>
      </c>
      <c r="F43" s="7"/>
      <c r="G43" s="22"/>
      <c r="H43" s="368">
        <v>24</v>
      </c>
      <c r="I43" s="7"/>
      <c r="J43" s="22"/>
      <c r="K43" s="368">
        <v>24</v>
      </c>
      <c r="L43" s="7"/>
      <c r="M43" s="315"/>
      <c r="N43" s="315"/>
      <c r="P43" s="449" t="b">
        <f t="shared" si="1"/>
        <v>1</v>
      </c>
      <c r="Q43" s="449" t="b">
        <f t="shared" si="2"/>
        <v>1</v>
      </c>
      <c r="R43" s="449" t="b">
        <f t="shared" si="3"/>
        <v>1</v>
      </c>
      <c r="S43" s="449" t="b">
        <f t="shared" si="4"/>
        <v>1</v>
      </c>
      <c r="T43" s="449" t="b">
        <f t="shared" si="5"/>
        <v>1</v>
      </c>
      <c r="U43" s="449" t="b">
        <f t="shared" si="6"/>
        <v>1</v>
      </c>
      <c r="V43" s="449" t="b">
        <f t="shared" si="7"/>
        <v>1</v>
      </c>
      <c r="W43" s="449" t="b">
        <f t="shared" si="8"/>
        <v>1</v>
      </c>
      <c r="X43" s="449" t="b">
        <f t="shared" si="9"/>
        <v>1</v>
      </c>
      <c r="Y43" s="449" t="b">
        <f t="shared" si="10"/>
        <v>1</v>
      </c>
      <c r="Z43" s="449" t="b">
        <f t="shared" si="11"/>
        <v>1</v>
      </c>
      <c r="AA43" s="449" t="b">
        <f t="shared" si="12"/>
        <v>1</v>
      </c>
      <c r="AB43" s="449" t="b">
        <f t="shared" si="13"/>
        <v>1</v>
      </c>
    </row>
    <row r="44" spans="1:28" ht="16.5" thickBot="1" x14ac:dyDescent="0.3">
      <c r="A44" s="315"/>
      <c r="B44" s="368">
        <v>25</v>
      </c>
      <c r="C44" s="7"/>
      <c r="D44" s="22"/>
      <c r="E44" s="368">
        <v>25</v>
      </c>
      <c r="F44" s="7"/>
      <c r="G44" s="22"/>
      <c r="H44" s="368">
        <v>25</v>
      </c>
      <c r="I44" s="7"/>
      <c r="J44" s="22"/>
      <c r="K44" s="368">
        <v>25</v>
      </c>
      <c r="L44" s="7"/>
      <c r="M44" s="315"/>
      <c r="N44" s="315"/>
      <c r="P44" s="449" t="b">
        <f t="shared" si="1"/>
        <v>1</v>
      </c>
      <c r="Q44" s="449" t="b">
        <f t="shared" si="2"/>
        <v>1</v>
      </c>
      <c r="R44" s="449" t="b">
        <f t="shared" si="3"/>
        <v>1</v>
      </c>
      <c r="S44" s="449" t="b">
        <f t="shared" si="4"/>
        <v>1</v>
      </c>
      <c r="T44" s="449" t="b">
        <f t="shared" si="5"/>
        <v>1</v>
      </c>
      <c r="U44" s="449" t="b">
        <f t="shared" si="6"/>
        <v>1</v>
      </c>
      <c r="V44" s="449" t="b">
        <f t="shared" si="7"/>
        <v>1</v>
      </c>
      <c r="W44" s="449" t="b">
        <f t="shared" si="8"/>
        <v>1</v>
      </c>
      <c r="X44" s="449" t="b">
        <f t="shared" si="9"/>
        <v>1</v>
      </c>
      <c r="Y44" s="449" t="b">
        <f t="shared" si="10"/>
        <v>1</v>
      </c>
      <c r="Z44" s="449" t="b">
        <f t="shared" si="11"/>
        <v>1</v>
      </c>
      <c r="AA44" s="449" t="b">
        <f t="shared" si="12"/>
        <v>1</v>
      </c>
      <c r="AB44" s="449" t="b">
        <f t="shared" si="13"/>
        <v>1</v>
      </c>
    </row>
    <row r="45" spans="1:28" ht="16.5" thickBot="1" x14ac:dyDescent="0.3">
      <c r="A45" s="315"/>
      <c r="B45" s="368">
        <v>26</v>
      </c>
      <c r="C45" s="7"/>
      <c r="D45" s="22"/>
      <c r="E45" s="368">
        <v>26</v>
      </c>
      <c r="F45" s="7"/>
      <c r="G45" s="22"/>
      <c r="H45" s="368">
        <v>26</v>
      </c>
      <c r="I45" s="7"/>
      <c r="J45" s="22"/>
      <c r="K45" s="368">
        <v>26</v>
      </c>
      <c r="L45" s="7"/>
      <c r="M45" s="315"/>
      <c r="N45" s="315"/>
      <c r="P45" s="449" t="b">
        <f t="shared" si="1"/>
        <v>1</v>
      </c>
      <c r="Q45" s="449" t="b">
        <f t="shared" si="2"/>
        <v>1</v>
      </c>
      <c r="R45" s="449" t="b">
        <f t="shared" si="3"/>
        <v>1</v>
      </c>
      <c r="S45" s="449" t="b">
        <f t="shared" si="4"/>
        <v>1</v>
      </c>
      <c r="T45" s="449" t="b">
        <f t="shared" si="5"/>
        <v>1</v>
      </c>
      <c r="U45" s="449" t="b">
        <f t="shared" si="6"/>
        <v>1</v>
      </c>
      <c r="V45" s="449" t="b">
        <f t="shared" si="7"/>
        <v>1</v>
      </c>
      <c r="W45" s="449" t="b">
        <f t="shared" si="8"/>
        <v>1</v>
      </c>
      <c r="X45" s="449" t="b">
        <f t="shared" si="9"/>
        <v>1</v>
      </c>
      <c r="Y45" s="449" t="b">
        <f t="shared" si="10"/>
        <v>1</v>
      </c>
      <c r="Z45" s="449" t="b">
        <f t="shared" si="11"/>
        <v>1</v>
      </c>
      <c r="AA45" s="449" t="b">
        <f t="shared" si="12"/>
        <v>1</v>
      </c>
      <c r="AB45" s="449" t="b">
        <f t="shared" si="13"/>
        <v>1</v>
      </c>
    </row>
    <row r="46" spans="1:28" ht="16.5" thickBot="1" x14ac:dyDescent="0.3">
      <c r="A46" s="315"/>
      <c r="B46" s="368">
        <v>27</v>
      </c>
      <c r="C46" s="7"/>
      <c r="D46" s="22"/>
      <c r="E46" s="368">
        <v>27</v>
      </c>
      <c r="F46" s="7"/>
      <c r="G46" s="22"/>
      <c r="H46" s="368">
        <v>27</v>
      </c>
      <c r="I46" s="7"/>
      <c r="J46" s="22"/>
      <c r="K46" s="368">
        <v>27</v>
      </c>
      <c r="L46" s="7"/>
      <c r="M46" s="315"/>
      <c r="N46" s="315"/>
      <c r="P46" s="449" t="b">
        <f t="shared" si="1"/>
        <v>1</v>
      </c>
      <c r="Q46" s="449" t="b">
        <f t="shared" si="2"/>
        <v>1</v>
      </c>
      <c r="R46" s="449" t="b">
        <f t="shared" si="3"/>
        <v>1</v>
      </c>
      <c r="S46" s="449" t="b">
        <f t="shared" si="4"/>
        <v>1</v>
      </c>
      <c r="T46" s="449" t="b">
        <f t="shared" si="5"/>
        <v>1</v>
      </c>
      <c r="U46" s="449" t="b">
        <f t="shared" si="6"/>
        <v>1</v>
      </c>
      <c r="V46" s="449" t="b">
        <f t="shared" si="7"/>
        <v>1</v>
      </c>
      <c r="W46" s="449" t="b">
        <f t="shared" si="8"/>
        <v>1</v>
      </c>
      <c r="X46" s="449" t="b">
        <f t="shared" si="9"/>
        <v>1</v>
      </c>
      <c r="Y46" s="449" t="b">
        <f t="shared" si="10"/>
        <v>1</v>
      </c>
      <c r="Z46" s="449" t="b">
        <f t="shared" si="11"/>
        <v>1</v>
      </c>
      <c r="AA46" s="449" t="b">
        <f t="shared" si="12"/>
        <v>1</v>
      </c>
      <c r="AB46" s="449" t="b">
        <f t="shared" si="13"/>
        <v>1</v>
      </c>
    </row>
    <row r="47" spans="1:28" ht="16.5" thickBot="1" x14ac:dyDescent="0.3">
      <c r="A47" s="315"/>
      <c r="B47" s="368">
        <v>28</v>
      </c>
      <c r="C47" s="7"/>
      <c r="D47" s="22"/>
      <c r="E47" s="368">
        <v>28</v>
      </c>
      <c r="F47" s="7"/>
      <c r="G47" s="22"/>
      <c r="H47" s="368">
        <v>28</v>
      </c>
      <c r="I47" s="7"/>
      <c r="J47" s="22"/>
      <c r="K47" s="368">
        <v>28</v>
      </c>
      <c r="L47" s="7"/>
      <c r="M47" s="315"/>
      <c r="N47" s="315"/>
      <c r="P47" s="449" t="b">
        <f t="shared" si="1"/>
        <v>1</v>
      </c>
      <c r="Q47" s="449" t="b">
        <f t="shared" si="2"/>
        <v>1</v>
      </c>
      <c r="R47" s="449" t="b">
        <f t="shared" si="3"/>
        <v>1</v>
      </c>
      <c r="S47" s="449" t="b">
        <f t="shared" si="4"/>
        <v>1</v>
      </c>
      <c r="T47" s="449" t="b">
        <f t="shared" si="5"/>
        <v>1</v>
      </c>
      <c r="U47" s="449" t="b">
        <f t="shared" si="6"/>
        <v>1</v>
      </c>
      <c r="V47" s="449" t="b">
        <f t="shared" si="7"/>
        <v>1</v>
      </c>
      <c r="W47" s="449" t="b">
        <f t="shared" si="8"/>
        <v>1</v>
      </c>
      <c r="X47" s="449" t="b">
        <f t="shared" si="9"/>
        <v>1</v>
      </c>
      <c r="Y47" s="449" t="b">
        <f t="shared" si="10"/>
        <v>1</v>
      </c>
      <c r="Z47" s="449" t="b">
        <f t="shared" si="11"/>
        <v>1</v>
      </c>
      <c r="AA47" s="449" t="b">
        <f t="shared" si="12"/>
        <v>1</v>
      </c>
      <c r="AB47" s="449" t="b">
        <f t="shared" si="13"/>
        <v>1</v>
      </c>
    </row>
    <row r="48" spans="1:28" ht="16.5" thickBot="1" x14ac:dyDescent="0.3">
      <c r="A48" s="315"/>
      <c r="B48" s="368">
        <v>29</v>
      </c>
      <c r="C48" s="7"/>
      <c r="D48" s="22"/>
      <c r="E48" s="368">
        <v>29</v>
      </c>
      <c r="F48" s="7"/>
      <c r="G48" s="22"/>
      <c r="H48" s="368">
        <v>29</v>
      </c>
      <c r="I48" s="7"/>
      <c r="J48" s="22"/>
      <c r="K48" s="368">
        <v>29</v>
      </c>
      <c r="L48" s="7"/>
      <c r="M48" s="315"/>
      <c r="N48" s="315"/>
      <c r="P48" s="449" t="b">
        <f t="shared" si="1"/>
        <v>1</v>
      </c>
      <c r="Q48" s="449" t="b">
        <f t="shared" si="2"/>
        <v>1</v>
      </c>
      <c r="R48" s="449" t="b">
        <f t="shared" si="3"/>
        <v>1</v>
      </c>
      <c r="S48" s="449" t="b">
        <f t="shared" si="4"/>
        <v>1</v>
      </c>
      <c r="T48" s="449" t="b">
        <f t="shared" si="5"/>
        <v>1</v>
      </c>
      <c r="U48" s="449" t="b">
        <f t="shared" si="6"/>
        <v>1</v>
      </c>
      <c r="V48" s="449" t="b">
        <f t="shared" si="7"/>
        <v>1</v>
      </c>
      <c r="W48" s="449" t="b">
        <f t="shared" si="8"/>
        <v>1</v>
      </c>
      <c r="X48" s="449" t="b">
        <f t="shared" si="9"/>
        <v>1</v>
      </c>
      <c r="Y48" s="449" t="b">
        <f t="shared" si="10"/>
        <v>1</v>
      </c>
      <c r="Z48" s="449" t="b">
        <f t="shared" si="11"/>
        <v>1</v>
      </c>
      <c r="AA48" s="449" t="b">
        <f t="shared" si="12"/>
        <v>1</v>
      </c>
      <c r="AB48" s="449" t="b">
        <f t="shared" si="13"/>
        <v>1</v>
      </c>
    </row>
    <row r="49" spans="1:28" ht="16.5" thickBot="1" x14ac:dyDescent="0.3">
      <c r="A49" s="315"/>
      <c r="B49" s="368">
        <v>30</v>
      </c>
      <c r="C49" s="7"/>
      <c r="D49" s="22"/>
      <c r="E49" s="368">
        <v>30</v>
      </c>
      <c r="F49" s="7"/>
      <c r="G49" s="22"/>
      <c r="H49" s="368">
        <v>30</v>
      </c>
      <c r="I49" s="7"/>
      <c r="J49" s="22"/>
      <c r="K49" s="368">
        <v>30</v>
      </c>
      <c r="L49" s="7"/>
      <c r="M49" s="315"/>
      <c r="N49" s="315"/>
      <c r="P49" s="449" t="b">
        <f t="shared" si="1"/>
        <v>1</v>
      </c>
      <c r="Q49" s="449" t="b">
        <f t="shared" si="2"/>
        <v>1</v>
      </c>
      <c r="R49" s="449" t="b">
        <f t="shared" si="3"/>
        <v>1</v>
      </c>
      <c r="S49" s="449" t="b">
        <f t="shared" si="4"/>
        <v>1</v>
      </c>
      <c r="T49" s="449" t="b">
        <f t="shared" si="5"/>
        <v>1</v>
      </c>
      <c r="U49" s="449" t="b">
        <f t="shared" si="6"/>
        <v>1</v>
      </c>
      <c r="V49" s="449" t="b">
        <f t="shared" si="7"/>
        <v>1</v>
      </c>
      <c r="W49" s="449" t="b">
        <f t="shared" si="8"/>
        <v>1</v>
      </c>
      <c r="X49" s="449" t="b">
        <f t="shared" si="9"/>
        <v>1</v>
      </c>
      <c r="Y49" s="449" t="b">
        <f t="shared" si="10"/>
        <v>1</v>
      </c>
      <c r="Z49" s="449" t="b">
        <f t="shared" si="11"/>
        <v>1</v>
      </c>
      <c r="AA49" s="449" t="b">
        <f t="shared" si="12"/>
        <v>1</v>
      </c>
      <c r="AB49" s="449" t="b">
        <f t="shared" si="13"/>
        <v>1</v>
      </c>
    </row>
    <row r="50" spans="1:28" ht="16.5" thickBot="1" x14ac:dyDescent="0.3">
      <c r="A50" s="315"/>
      <c r="B50" s="368">
        <v>31</v>
      </c>
      <c r="C50" s="7"/>
      <c r="D50" s="22"/>
      <c r="E50" s="368">
        <v>31</v>
      </c>
      <c r="F50" s="7"/>
      <c r="G50" s="22"/>
      <c r="H50" s="368">
        <v>31</v>
      </c>
      <c r="I50" s="7"/>
      <c r="J50" s="22"/>
      <c r="K50" s="368">
        <v>31</v>
      </c>
      <c r="L50" s="7"/>
      <c r="M50" s="315"/>
      <c r="N50" s="315"/>
      <c r="P50" s="449" t="b">
        <f t="shared" si="1"/>
        <v>1</v>
      </c>
      <c r="Q50" s="449" t="b">
        <f t="shared" si="2"/>
        <v>1</v>
      </c>
      <c r="R50" s="449" t="b">
        <f t="shared" si="3"/>
        <v>1</v>
      </c>
      <c r="S50" s="449" t="b">
        <f t="shared" si="4"/>
        <v>1</v>
      </c>
      <c r="T50" s="449" t="b">
        <f t="shared" si="5"/>
        <v>1</v>
      </c>
      <c r="U50" s="449" t="b">
        <f t="shared" si="6"/>
        <v>1</v>
      </c>
      <c r="V50" s="449" t="b">
        <f t="shared" si="7"/>
        <v>1</v>
      </c>
      <c r="W50" s="449" t="b">
        <f t="shared" si="8"/>
        <v>1</v>
      </c>
      <c r="X50" s="449" t="b">
        <f t="shared" si="9"/>
        <v>1</v>
      </c>
      <c r="Y50" s="449" t="b">
        <f t="shared" si="10"/>
        <v>1</v>
      </c>
      <c r="Z50" s="449" t="b">
        <f t="shared" si="11"/>
        <v>1</v>
      </c>
      <c r="AA50" s="449" t="b">
        <f t="shared" si="12"/>
        <v>1</v>
      </c>
      <c r="AB50" s="449" t="b">
        <f t="shared" si="13"/>
        <v>1</v>
      </c>
    </row>
    <row r="51" spans="1:28" ht="16.5" thickBot="1" x14ac:dyDescent="0.3">
      <c r="A51" s="315"/>
      <c r="B51" s="368">
        <v>32</v>
      </c>
      <c r="C51" s="7"/>
      <c r="D51" s="22"/>
      <c r="E51" s="368">
        <v>32</v>
      </c>
      <c r="F51" s="7"/>
      <c r="G51" s="22"/>
      <c r="H51" s="368">
        <v>32</v>
      </c>
      <c r="I51" s="7"/>
      <c r="J51" s="22"/>
      <c r="K51" s="368">
        <v>32</v>
      </c>
      <c r="L51" s="7"/>
      <c r="M51" s="315"/>
      <c r="N51" s="315"/>
      <c r="P51" s="449" t="b">
        <f t="shared" si="1"/>
        <v>1</v>
      </c>
      <c r="Q51" s="449" t="b">
        <f t="shared" si="2"/>
        <v>1</v>
      </c>
      <c r="R51" s="449" t="b">
        <f t="shared" si="3"/>
        <v>1</v>
      </c>
      <c r="S51" s="449" t="b">
        <f t="shared" si="4"/>
        <v>1</v>
      </c>
      <c r="T51" s="449" t="b">
        <f t="shared" si="5"/>
        <v>1</v>
      </c>
      <c r="U51" s="449" t="b">
        <f t="shared" si="6"/>
        <v>1</v>
      </c>
      <c r="V51" s="449" t="b">
        <f t="shared" si="7"/>
        <v>1</v>
      </c>
      <c r="W51" s="449" t="b">
        <f t="shared" si="8"/>
        <v>1</v>
      </c>
      <c r="X51" s="449" t="b">
        <f t="shared" si="9"/>
        <v>1</v>
      </c>
      <c r="Y51" s="449" t="b">
        <f t="shared" si="10"/>
        <v>1</v>
      </c>
      <c r="Z51" s="449" t="b">
        <f t="shared" si="11"/>
        <v>1</v>
      </c>
      <c r="AA51" s="449" t="b">
        <f t="shared" si="12"/>
        <v>1</v>
      </c>
      <c r="AB51" s="449" t="b">
        <f t="shared" si="13"/>
        <v>1</v>
      </c>
    </row>
    <row r="52" spans="1:28" ht="16.5" thickBot="1" x14ac:dyDescent="0.3">
      <c r="A52" s="315"/>
      <c r="B52" s="368">
        <v>33</v>
      </c>
      <c r="C52" s="7"/>
      <c r="D52" s="22"/>
      <c r="E52" s="368">
        <v>33</v>
      </c>
      <c r="F52" s="7"/>
      <c r="G52" s="22"/>
      <c r="H52" s="368">
        <v>33</v>
      </c>
      <c r="I52" s="7"/>
      <c r="J52" s="22"/>
      <c r="K52" s="368">
        <v>33</v>
      </c>
      <c r="L52" s="7"/>
      <c r="M52" s="315"/>
      <c r="N52" s="315"/>
      <c r="P52" s="449" t="b">
        <f t="shared" si="1"/>
        <v>1</v>
      </c>
      <c r="Q52" s="449" t="b">
        <f t="shared" si="2"/>
        <v>1</v>
      </c>
      <c r="R52" s="449" t="b">
        <f t="shared" si="3"/>
        <v>1</v>
      </c>
      <c r="S52" s="449" t="b">
        <f t="shared" si="4"/>
        <v>1</v>
      </c>
      <c r="T52" s="449" t="b">
        <f t="shared" ref="T52:T83" si="14">IF(C52="",TRUE,(IF(D52&lt;&gt;"",TRUE,FALSE)))</f>
        <v>1</v>
      </c>
      <c r="U52" s="449" t="b">
        <f t="shared" ref="U52:U83" si="15">IF(D52="",TRUE,(IF(C52&lt;&gt;"",TRUE,FALSE)))</f>
        <v>1</v>
      </c>
      <c r="V52" s="449" t="b">
        <f t="shared" ref="V52:V83" si="16">IF(F52="",TRUE,(IF(G52&lt;&gt;"",TRUE,FALSE)))</f>
        <v>1</v>
      </c>
      <c r="W52" s="449" t="b">
        <f t="shared" ref="W52:W83" si="17">IF(G52="",TRUE,(IF(F52&lt;&gt;"",TRUE,FALSE)))</f>
        <v>1</v>
      </c>
      <c r="X52" s="449" t="b">
        <f t="shared" ref="X52:X83" si="18">IF(I52="",TRUE,(IF(J52&lt;&gt;"",TRUE,FALSE)))</f>
        <v>1</v>
      </c>
      <c r="Y52" s="449" t="b">
        <f t="shared" ref="Y52:Y83" si="19">IF(J52="",TRUE,(IF(I52&lt;&gt;"",TRUE,FALSE)))</f>
        <v>1</v>
      </c>
      <c r="Z52" s="449" t="b">
        <f t="shared" ref="Z52:Z83" si="20">IF(AND(C52="N/A",D52&lt;&gt;0),FALSE,TRUE)</f>
        <v>1</v>
      </c>
      <c r="AA52" s="449" t="b">
        <f t="shared" ref="AA52:AA83" si="21">IF(AND(F52="N/A",G52&lt;&gt;0),FALSE,TRUE)</f>
        <v>1</v>
      </c>
      <c r="AB52" s="449" t="b">
        <f t="shared" ref="AB52:AB83" si="22">IF(AND(I52="N/A",J52&lt;&gt;0),FALSE,TRUE)</f>
        <v>1</v>
      </c>
    </row>
    <row r="53" spans="1:28" ht="16.5" thickBot="1" x14ac:dyDescent="0.3">
      <c r="A53" s="315"/>
      <c r="B53" s="368">
        <v>34</v>
      </c>
      <c r="C53" s="7"/>
      <c r="D53" s="22"/>
      <c r="E53" s="368">
        <v>34</v>
      </c>
      <c r="F53" s="7"/>
      <c r="G53" s="22"/>
      <c r="H53" s="368">
        <v>34</v>
      </c>
      <c r="I53" s="7"/>
      <c r="J53" s="22"/>
      <c r="K53" s="368">
        <v>34</v>
      </c>
      <c r="L53" s="7"/>
      <c r="M53" s="315"/>
      <c r="N53" s="315"/>
      <c r="P53" s="449" t="b">
        <f t="shared" si="1"/>
        <v>1</v>
      </c>
      <c r="Q53" s="449" t="b">
        <f t="shared" si="2"/>
        <v>1</v>
      </c>
      <c r="R53" s="449" t="b">
        <f t="shared" si="3"/>
        <v>1</v>
      </c>
      <c r="S53" s="449" t="b">
        <f t="shared" si="4"/>
        <v>1</v>
      </c>
      <c r="T53" s="449" t="b">
        <f t="shared" si="14"/>
        <v>1</v>
      </c>
      <c r="U53" s="449" t="b">
        <f t="shared" si="15"/>
        <v>1</v>
      </c>
      <c r="V53" s="449" t="b">
        <f t="shared" si="16"/>
        <v>1</v>
      </c>
      <c r="W53" s="449" t="b">
        <f t="shared" si="17"/>
        <v>1</v>
      </c>
      <c r="X53" s="449" t="b">
        <f t="shared" si="18"/>
        <v>1</v>
      </c>
      <c r="Y53" s="449" t="b">
        <f t="shared" si="19"/>
        <v>1</v>
      </c>
      <c r="Z53" s="449" t="b">
        <f t="shared" si="20"/>
        <v>1</v>
      </c>
      <c r="AA53" s="449" t="b">
        <f t="shared" si="21"/>
        <v>1</v>
      </c>
      <c r="AB53" s="449" t="b">
        <f t="shared" si="22"/>
        <v>1</v>
      </c>
    </row>
    <row r="54" spans="1:28" ht="16.5" thickBot="1" x14ac:dyDescent="0.3">
      <c r="A54" s="315"/>
      <c r="B54" s="368">
        <v>35</v>
      </c>
      <c r="C54" s="7"/>
      <c r="D54" s="22"/>
      <c r="E54" s="368">
        <v>35</v>
      </c>
      <c r="F54" s="7"/>
      <c r="G54" s="22"/>
      <c r="H54" s="368">
        <v>35</v>
      </c>
      <c r="I54" s="7"/>
      <c r="J54" s="22"/>
      <c r="K54" s="368">
        <v>35</v>
      </c>
      <c r="L54" s="7"/>
      <c r="M54" s="315"/>
      <c r="N54" s="315"/>
      <c r="P54" s="449" t="b">
        <f t="shared" si="1"/>
        <v>1</v>
      </c>
      <c r="Q54" s="449" t="b">
        <f t="shared" si="2"/>
        <v>1</v>
      </c>
      <c r="R54" s="449" t="b">
        <f t="shared" si="3"/>
        <v>1</v>
      </c>
      <c r="S54" s="449" t="b">
        <f t="shared" si="4"/>
        <v>1</v>
      </c>
      <c r="T54" s="449" t="b">
        <f t="shared" si="14"/>
        <v>1</v>
      </c>
      <c r="U54" s="449" t="b">
        <f t="shared" si="15"/>
        <v>1</v>
      </c>
      <c r="V54" s="449" t="b">
        <f t="shared" si="16"/>
        <v>1</v>
      </c>
      <c r="W54" s="449" t="b">
        <f t="shared" si="17"/>
        <v>1</v>
      </c>
      <c r="X54" s="449" t="b">
        <f t="shared" si="18"/>
        <v>1</v>
      </c>
      <c r="Y54" s="449" t="b">
        <f t="shared" si="19"/>
        <v>1</v>
      </c>
      <c r="Z54" s="449" t="b">
        <f t="shared" si="20"/>
        <v>1</v>
      </c>
      <c r="AA54" s="449" t="b">
        <f t="shared" si="21"/>
        <v>1</v>
      </c>
      <c r="AB54" s="449" t="b">
        <f t="shared" si="22"/>
        <v>1</v>
      </c>
    </row>
    <row r="55" spans="1:28" ht="16.5" thickBot="1" x14ac:dyDescent="0.3">
      <c r="A55" s="315"/>
      <c r="B55" s="368">
        <v>36</v>
      </c>
      <c r="C55" s="7"/>
      <c r="D55" s="22"/>
      <c r="E55" s="368">
        <v>36</v>
      </c>
      <c r="F55" s="7"/>
      <c r="G55" s="22"/>
      <c r="H55" s="368">
        <v>36</v>
      </c>
      <c r="I55" s="7"/>
      <c r="J55" s="22"/>
      <c r="K55" s="368">
        <v>36</v>
      </c>
      <c r="L55" s="7"/>
      <c r="M55" s="315"/>
      <c r="N55" s="315"/>
      <c r="P55" s="449" t="b">
        <f t="shared" si="1"/>
        <v>1</v>
      </c>
      <c r="Q55" s="449" t="b">
        <f t="shared" si="2"/>
        <v>1</v>
      </c>
      <c r="R55" s="449" t="b">
        <f t="shared" si="3"/>
        <v>1</v>
      </c>
      <c r="S55" s="449" t="b">
        <f t="shared" si="4"/>
        <v>1</v>
      </c>
      <c r="T55" s="449" t="b">
        <f t="shared" si="14"/>
        <v>1</v>
      </c>
      <c r="U55" s="449" t="b">
        <f t="shared" si="15"/>
        <v>1</v>
      </c>
      <c r="V55" s="449" t="b">
        <f t="shared" si="16"/>
        <v>1</v>
      </c>
      <c r="W55" s="449" t="b">
        <f t="shared" si="17"/>
        <v>1</v>
      </c>
      <c r="X55" s="449" t="b">
        <f t="shared" si="18"/>
        <v>1</v>
      </c>
      <c r="Y55" s="449" t="b">
        <f t="shared" si="19"/>
        <v>1</v>
      </c>
      <c r="Z55" s="449" t="b">
        <f t="shared" si="20"/>
        <v>1</v>
      </c>
      <c r="AA55" s="449" t="b">
        <f t="shared" si="21"/>
        <v>1</v>
      </c>
      <c r="AB55" s="449" t="b">
        <f t="shared" si="22"/>
        <v>1</v>
      </c>
    </row>
    <row r="56" spans="1:28" ht="16.5" thickBot="1" x14ac:dyDescent="0.3">
      <c r="A56" s="315"/>
      <c r="B56" s="368">
        <v>37</v>
      </c>
      <c r="C56" s="7"/>
      <c r="D56" s="22"/>
      <c r="E56" s="368">
        <v>37</v>
      </c>
      <c r="F56" s="7"/>
      <c r="G56" s="22"/>
      <c r="H56" s="368">
        <v>37</v>
      </c>
      <c r="I56" s="7"/>
      <c r="J56" s="22"/>
      <c r="K56" s="368">
        <v>37</v>
      </c>
      <c r="L56" s="7"/>
      <c r="M56" s="315"/>
      <c r="N56" s="315"/>
      <c r="P56" s="449" t="b">
        <f t="shared" si="1"/>
        <v>1</v>
      </c>
      <c r="Q56" s="449" t="b">
        <f t="shared" si="2"/>
        <v>1</v>
      </c>
      <c r="R56" s="449" t="b">
        <f t="shared" si="3"/>
        <v>1</v>
      </c>
      <c r="S56" s="449" t="b">
        <f t="shared" si="4"/>
        <v>1</v>
      </c>
      <c r="T56" s="449" t="b">
        <f t="shared" si="14"/>
        <v>1</v>
      </c>
      <c r="U56" s="449" t="b">
        <f t="shared" si="15"/>
        <v>1</v>
      </c>
      <c r="V56" s="449" t="b">
        <f t="shared" si="16"/>
        <v>1</v>
      </c>
      <c r="W56" s="449" t="b">
        <f t="shared" si="17"/>
        <v>1</v>
      </c>
      <c r="X56" s="449" t="b">
        <f t="shared" si="18"/>
        <v>1</v>
      </c>
      <c r="Y56" s="449" t="b">
        <f t="shared" si="19"/>
        <v>1</v>
      </c>
      <c r="Z56" s="449" t="b">
        <f t="shared" si="20"/>
        <v>1</v>
      </c>
      <c r="AA56" s="449" t="b">
        <f t="shared" si="21"/>
        <v>1</v>
      </c>
      <c r="AB56" s="449" t="b">
        <f t="shared" si="22"/>
        <v>1</v>
      </c>
    </row>
    <row r="57" spans="1:28" ht="16.5" thickBot="1" x14ac:dyDescent="0.3">
      <c r="A57" s="315"/>
      <c r="B57" s="368">
        <v>38</v>
      </c>
      <c r="C57" s="7"/>
      <c r="D57" s="22"/>
      <c r="E57" s="368">
        <v>38</v>
      </c>
      <c r="F57" s="7"/>
      <c r="G57" s="22"/>
      <c r="H57" s="368">
        <v>38</v>
      </c>
      <c r="I57" s="7"/>
      <c r="J57" s="22"/>
      <c r="K57" s="368">
        <v>38</v>
      </c>
      <c r="L57" s="7"/>
      <c r="M57" s="315"/>
      <c r="N57" s="315"/>
      <c r="P57" s="449" t="b">
        <f t="shared" si="1"/>
        <v>1</v>
      </c>
      <c r="Q57" s="449" t="b">
        <f t="shared" si="2"/>
        <v>1</v>
      </c>
      <c r="R57" s="449" t="b">
        <f t="shared" si="3"/>
        <v>1</v>
      </c>
      <c r="S57" s="449" t="b">
        <f t="shared" si="4"/>
        <v>1</v>
      </c>
      <c r="T57" s="449" t="b">
        <f t="shared" si="14"/>
        <v>1</v>
      </c>
      <c r="U57" s="449" t="b">
        <f t="shared" si="15"/>
        <v>1</v>
      </c>
      <c r="V57" s="449" t="b">
        <f t="shared" si="16"/>
        <v>1</v>
      </c>
      <c r="W57" s="449" t="b">
        <f t="shared" si="17"/>
        <v>1</v>
      </c>
      <c r="X57" s="449" t="b">
        <f t="shared" si="18"/>
        <v>1</v>
      </c>
      <c r="Y57" s="449" t="b">
        <f t="shared" si="19"/>
        <v>1</v>
      </c>
      <c r="Z57" s="449" t="b">
        <f t="shared" si="20"/>
        <v>1</v>
      </c>
      <c r="AA57" s="449" t="b">
        <f t="shared" si="21"/>
        <v>1</v>
      </c>
      <c r="AB57" s="449" t="b">
        <f t="shared" si="22"/>
        <v>1</v>
      </c>
    </row>
    <row r="58" spans="1:28" ht="16.5" thickBot="1" x14ac:dyDescent="0.3">
      <c r="A58" s="315"/>
      <c r="B58" s="368">
        <v>39</v>
      </c>
      <c r="C58" s="7"/>
      <c r="D58" s="22"/>
      <c r="E58" s="368">
        <v>39</v>
      </c>
      <c r="F58" s="7"/>
      <c r="G58" s="22"/>
      <c r="H58" s="368">
        <v>39</v>
      </c>
      <c r="I58" s="7"/>
      <c r="J58" s="22"/>
      <c r="K58" s="368">
        <v>39</v>
      </c>
      <c r="L58" s="7"/>
      <c r="M58" s="315"/>
      <c r="N58" s="315"/>
      <c r="P58" s="449" t="b">
        <f t="shared" si="1"/>
        <v>1</v>
      </c>
      <c r="Q58" s="449" t="b">
        <f t="shared" si="2"/>
        <v>1</v>
      </c>
      <c r="R58" s="449" t="b">
        <f t="shared" si="3"/>
        <v>1</v>
      </c>
      <c r="S58" s="449" t="b">
        <f t="shared" si="4"/>
        <v>1</v>
      </c>
      <c r="T58" s="449" t="b">
        <f t="shared" si="14"/>
        <v>1</v>
      </c>
      <c r="U58" s="449" t="b">
        <f t="shared" si="15"/>
        <v>1</v>
      </c>
      <c r="V58" s="449" t="b">
        <f t="shared" si="16"/>
        <v>1</v>
      </c>
      <c r="W58" s="449" t="b">
        <f t="shared" si="17"/>
        <v>1</v>
      </c>
      <c r="X58" s="449" t="b">
        <f t="shared" si="18"/>
        <v>1</v>
      </c>
      <c r="Y58" s="449" t="b">
        <f t="shared" si="19"/>
        <v>1</v>
      </c>
      <c r="Z58" s="449" t="b">
        <f t="shared" si="20"/>
        <v>1</v>
      </c>
      <c r="AA58" s="449" t="b">
        <f t="shared" si="21"/>
        <v>1</v>
      </c>
      <c r="AB58" s="449" t="b">
        <f t="shared" si="22"/>
        <v>1</v>
      </c>
    </row>
    <row r="59" spans="1:28" ht="16.5" thickBot="1" x14ac:dyDescent="0.3">
      <c r="A59" s="315"/>
      <c r="B59" s="368">
        <v>40</v>
      </c>
      <c r="C59" s="7"/>
      <c r="D59" s="22"/>
      <c r="E59" s="368">
        <v>40</v>
      </c>
      <c r="F59" s="7"/>
      <c r="G59" s="22"/>
      <c r="H59" s="368">
        <v>40</v>
      </c>
      <c r="I59" s="7"/>
      <c r="J59" s="22"/>
      <c r="K59" s="368">
        <v>40</v>
      </c>
      <c r="L59" s="7"/>
      <c r="M59" s="315"/>
      <c r="N59" s="315"/>
      <c r="P59" s="449" t="b">
        <f t="shared" si="1"/>
        <v>1</v>
      </c>
      <c r="Q59" s="449" t="b">
        <f t="shared" si="2"/>
        <v>1</v>
      </c>
      <c r="R59" s="449" t="b">
        <f t="shared" si="3"/>
        <v>1</v>
      </c>
      <c r="S59" s="449" t="b">
        <f t="shared" si="4"/>
        <v>1</v>
      </c>
      <c r="T59" s="449" t="b">
        <f t="shared" si="14"/>
        <v>1</v>
      </c>
      <c r="U59" s="449" t="b">
        <f t="shared" si="15"/>
        <v>1</v>
      </c>
      <c r="V59" s="449" t="b">
        <f t="shared" si="16"/>
        <v>1</v>
      </c>
      <c r="W59" s="449" t="b">
        <f t="shared" si="17"/>
        <v>1</v>
      </c>
      <c r="X59" s="449" t="b">
        <f t="shared" si="18"/>
        <v>1</v>
      </c>
      <c r="Y59" s="449" t="b">
        <f t="shared" si="19"/>
        <v>1</v>
      </c>
      <c r="Z59" s="449" t="b">
        <f t="shared" si="20"/>
        <v>1</v>
      </c>
      <c r="AA59" s="449" t="b">
        <f t="shared" si="21"/>
        <v>1</v>
      </c>
      <c r="AB59" s="449" t="b">
        <f t="shared" si="22"/>
        <v>1</v>
      </c>
    </row>
    <row r="60" spans="1:28" ht="16.5" thickBot="1" x14ac:dyDescent="0.3">
      <c r="A60" s="315"/>
      <c r="B60" s="368">
        <v>41</v>
      </c>
      <c r="C60" s="7"/>
      <c r="D60" s="22"/>
      <c r="E60" s="368">
        <v>41</v>
      </c>
      <c r="F60" s="7"/>
      <c r="G60" s="22"/>
      <c r="H60" s="368">
        <v>41</v>
      </c>
      <c r="I60" s="7"/>
      <c r="J60" s="22"/>
      <c r="K60" s="368">
        <v>41</v>
      </c>
      <c r="L60" s="7"/>
      <c r="M60" s="315"/>
      <c r="N60" s="315"/>
      <c r="P60" s="449" t="b">
        <f t="shared" si="1"/>
        <v>1</v>
      </c>
      <c r="Q60" s="449" t="b">
        <f t="shared" si="2"/>
        <v>1</v>
      </c>
      <c r="R60" s="449" t="b">
        <f t="shared" si="3"/>
        <v>1</v>
      </c>
      <c r="S60" s="449" t="b">
        <f t="shared" si="4"/>
        <v>1</v>
      </c>
      <c r="T60" s="449" t="b">
        <f t="shared" si="14"/>
        <v>1</v>
      </c>
      <c r="U60" s="449" t="b">
        <f t="shared" si="15"/>
        <v>1</v>
      </c>
      <c r="V60" s="449" t="b">
        <f t="shared" si="16"/>
        <v>1</v>
      </c>
      <c r="W60" s="449" t="b">
        <f t="shared" si="17"/>
        <v>1</v>
      </c>
      <c r="X60" s="449" t="b">
        <f t="shared" si="18"/>
        <v>1</v>
      </c>
      <c r="Y60" s="449" t="b">
        <f t="shared" si="19"/>
        <v>1</v>
      </c>
      <c r="Z60" s="449" t="b">
        <f t="shared" si="20"/>
        <v>1</v>
      </c>
      <c r="AA60" s="449" t="b">
        <f t="shared" si="21"/>
        <v>1</v>
      </c>
      <c r="AB60" s="449" t="b">
        <f t="shared" si="22"/>
        <v>1</v>
      </c>
    </row>
    <row r="61" spans="1:28" ht="16.5" thickBot="1" x14ac:dyDescent="0.3">
      <c r="A61" s="315"/>
      <c r="B61" s="368">
        <v>42</v>
      </c>
      <c r="C61" s="7"/>
      <c r="D61" s="22"/>
      <c r="E61" s="368">
        <v>42</v>
      </c>
      <c r="F61" s="7"/>
      <c r="G61" s="22"/>
      <c r="H61" s="368">
        <v>42</v>
      </c>
      <c r="I61" s="7"/>
      <c r="J61" s="22"/>
      <c r="K61" s="368">
        <v>42</v>
      </c>
      <c r="L61" s="7"/>
      <c r="M61" s="315"/>
      <c r="N61" s="315"/>
      <c r="P61" s="449" t="b">
        <f t="shared" si="1"/>
        <v>1</v>
      </c>
      <c r="Q61" s="449" t="b">
        <f t="shared" si="2"/>
        <v>1</v>
      </c>
      <c r="R61" s="449" t="b">
        <f t="shared" si="3"/>
        <v>1</v>
      </c>
      <c r="S61" s="449" t="b">
        <f t="shared" si="4"/>
        <v>1</v>
      </c>
      <c r="T61" s="449" t="b">
        <f t="shared" si="14"/>
        <v>1</v>
      </c>
      <c r="U61" s="449" t="b">
        <f t="shared" si="15"/>
        <v>1</v>
      </c>
      <c r="V61" s="449" t="b">
        <f t="shared" si="16"/>
        <v>1</v>
      </c>
      <c r="W61" s="449" t="b">
        <f t="shared" si="17"/>
        <v>1</v>
      </c>
      <c r="X61" s="449" t="b">
        <f t="shared" si="18"/>
        <v>1</v>
      </c>
      <c r="Y61" s="449" t="b">
        <f t="shared" si="19"/>
        <v>1</v>
      </c>
      <c r="Z61" s="449" t="b">
        <f t="shared" si="20"/>
        <v>1</v>
      </c>
      <c r="AA61" s="449" t="b">
        <f t="shared" si="21"/>
        <v>1</v>
      </c>
      <c r="AB61" s="449" t="b">
        <f t="shared" si="22"/>
        <v>1</v>
      </c>
    </row>
    <row r="62" spans="1:28" ht="16.5" thickBot="1" x14ac:dyDescent="0.3">
      <c r="A62" s="315"/>
      <c r="B62" s="368">
        <v>43</v>
      </c>
      <c r="C62" s="7"/>
      <c r="D62" s="22"/>
      <c r="E62" s="368">
        <v>43</v>
      </c>
      <c r="F62" s="7"/>
      <c r="G62" s="22"/>
      <c r="H62" s="368">
        <v>43</v>
      </c>
      <c r="I62" s="7"/>
      <c r="J62" s="22"/>
      <c r="K62" s="368">
        <v>43</v>
      </c>
      <c r="L62" s="7"/>
      <c r="M62" s="315"/>
      <c r="N62" s="315"/>
      <c r="P62" s="449" t="b">
        <f t="shared" si="1"/>
        <v>1</v>
      </c>
      <c r="Q62" s="449" t="b">
        <f t="shared" si="2"/>
        <v>1</v>
      </c>
      <c r="R62" s="449" t="b">
        <f t="shared" si="3"/>
        <v>1</v>
      </c>
      <c r="S62" s="449" t="b">
        <f t="shared" si="4"/>
        <v>1</v>
      </c>
      <c r="T62" s="449" t="b">
        <f t="shared" si="14"/>
        <v>1</v>
      </c>
      <c r="U62" s="449" t="b">
        <f t="shared" si="15"/>
        <v>1</v>
      </c>
      <c r="V62" s="449" t="b">
        <f t="shared" si="16"/>
        <v>1</v>
      </c>
      <c r="W62" s="449" t="b">
        <f t="shared" si="17"/>
        <v>1</v>
      </c>
      <c r="X62" s="449" t="b">
        <f t="shared" si="18"/>
        <v>1</v>
      </c>
      <c r="Y62" s="449" t="b">
        <f t="shared" si="19"/>
        <v>1</v>
      </c>
      <c r="Z62" s="449" t="b">
        <f t="shared" si="20"/>
        <v>1</v>
      </c>
      <c r="AA62" s="449" t="b">
        <f t="shared" si="21"/>
        <v>1</v>
      </c>
      <c r="AB62" s="449" t="b">
        <f t="shared" si="22"/>
        <v>1</v>
      </c>
    </row>
    <row r="63" spans="1:28" ht="16.5" thickBot="1" x14ac:dyDescent="0.3">
      <c r="A63" s="315"/>
      <c r="B63" s="368">
        <v>44</v>
      </c>
      <c r="C63" s="7"/>
      <c r="D63" s="22"/>
      <c r="E63" s="368">
        <v>44</v>
      </c>
      <c r="F63" s="7"/>
      <c r="G63" s="22"/>
      <c r="H63" s="368">
        <v>44</v>
      </c>
      <c r="I63" s="7"/>
      <c r="J63" s="22"/>
      <c r="K63" s="368">
        <v>44</v>
      </c>
      <c r="L63" s="7"/>
      <c r="M63" s="315"/>
      <c r="N63" s="315"/>
      <c r="P63" s="449" t="b">
        <f t="shared" si="1"/>
        <v>1</v>
      </c>
      <c r="Q63" s="449" t="b">
        <f t="shared" si="2"/>
        <v>1</v>
      </c>
      <c r="R63" s="449" t="b">
        <f t="shared" si="3"/>
        <v>1</v>
      </c>
      <c r="S63" s="449" t="b">
        <f t="shared" si="4"/>
        <v>1</v>
      </c>
      <c r="T63" s="449" t="b">
        <f t="shared" si="14"/>
        <v>1</v>
      </c>
      <c r="U63" s="449" t="b">
        <f t="shared" si="15"/>
        <v>1</v>
      </c>
      <c r="V63" s="449" t="b">
        <f t="shared" si="16"/>
        <v>1</v>
      </c>
      <c r="W63" s="449" t="b">
        <f t="shared" si="17"/>
        <v>1</v>
      </c>
      <c r="X63" s="449" t="b">
        <f t="shared" si="18"/>
        <v>1</v>
      </c>
      <c r="Y63" s="449" t="b">
        <f t="shared" si="19"/>
        <v>1</v>
      </c>
      <c r="Z63" s="449" t="b">
        <f t="shared" si="20"/>
        <v>1</v>
      </c>
      <c r="AA63" s="449" t="b">
        <f t="shared" si="21"/>
        <v>1</v>
      </c>
      <c r="AB63" s="449" t="b">
        <f t="shared" si="22"/>
        <v>1</v>
      </c>
    </row>
    <row r="64" spans="1:28" ht="16.5" thickBot="1" x14ac:dyDescent="0.3">
      <c r="A64" s="315"/>
      <c r="B64" s="368">
        <v>45</v>
      </c>
      <c r="C64" s="7"/>
      <c r="D64" s="22"/>
      <c r="E64" s="368">
        <v>45</v>
      </c>
      <c r="F64" s="7"/>
      <c r="G64" s="22"/>
      <c r="H64" s="368">
        <v>45</v>
      </c>
      <c r="I64" s="7"/>
      <c r="J64" s="22"/>
      <c r="K64" s="368">
        <v>45</v>
      </c>
      <c r="L64" s="7"/>
      <c r="M64" s="315"/>
      <c r="N64" s="315"/>
      <c r="P64" s="449" t="b">
        <f t="shared" si="1"/>
        <v>1</v>
      </c>
      <c r="Q64" s="449" t="b">
        <f t="shared" si="2"/>
        <v>1</v>
      </c>
      <c r="R64" s="449" t="b">
        <f t="shared" si="3"/>
        <v>1</v>
      </c>
      <c r="S64" s="449" t="b">
        <f t="shared" si="4"/>
        <v>1</v>
      </c>
      <c r="T64" s="449" t="b">
        <f t="shared" si="14"/>
        <v>1</v>
      </c>
      <c r="U64" s="449" t="b">
        <f t="shared" si="15"/>
        <v>1</v>
      </c>
      <c r="V64" s="449" t="b">
        <f t="shared" si="16"/>
        <v>1</v>
      </c>
      <c r="W64" s="449" t="b">
        <f t="shared" si="17"/>
        <v>1</v>
      </c>
      <c r="X64" s="449" t="b">
        <f t="shared" si="18"/>
        <v>1</v>
      </c>
      <c r="Y64" s="449" t="b">
        <f t="shared" si="19"/>
        <v>1</v>
      </c>
      <c r="Z64" s="449" t="b">
        <f t="shared" si="20"/>
        <v>1</v>
      </c>
      <c r="AA64" s="449" t="b">
        <f t="shared" si="21"/>
        <v>1</v>
      </c>
      <c r="AB64" s="449" t="b">
        <f t="shared" si="22"/>
        <v>1</v>
      </c>
    </row>
    <row r="65" spans="1:28" ht="16.5" thickBot="1" x14ac:dyDescent="0.3">
      <c r="A65" s="315"/>
      <c r="B65" s="368">
        <v>46</v>
      </c>
      <c r="C65" s="7"/>
      <c r="D65" s="22"/>
      <c r="E65" s="368">
        <v>46</v>
      </c>
      <c r="F65" s="7"/>
      <c r="G65" s="22"/>
      <c r="H65" s="368">
        <v>46</v>
      </c>
      <c r="I65" s="7"/>
      <c r="J65" s="22"/>
      <c r="K65" s="368">
        <v>46</v>
      </c>
      <c r="L65" s="7"/>
      <c r="M65" s="315"/>
      <c r="N65" s="315"/>
      <c r="P65" s="449" t="b">
        <f t="shared" si="1"/>
        <v>1</v>
      </c>
      <c r="Q65" s="449" t="b">
        <f t="shared" si="2"/>
        <v>1</v>
      </c>
      <c r="R65" s="449" t="b">
        <f t="shared" si="3"/>
        <v>1</v>
      </c>
      <c r="S65" s="449" t="b">
        <f t="shared" si="4"/>
        <v>1</v>
      </c>
      <c r="T65" s="449" t="b">
        <f t="shared" si="14"/>
        <v>1</v>
      </c>
      <c r="U65" s="449" t="b">
        <f t="shared" si="15"/>
        <v>1</v>
      </c>
      <c r="V65" s="449" t="b">
        <f t="shared" si="16"/>
        <v>1</v>
      </c>
      <c r="W65" s="449" t="b">
        <f t="shared" si="17"/>
        <v>1</v>
      </c>
      <c r="X65" s="449" t="b">
        <f t="shared" si="18"/>
        <v>1</v>
      </c>
      <c r="Y65" s="449" t="b">
        <f t="shared" si="19"/>
        <v>1</v>
      </c>
      <c r="Z65" s="449" t="b">
        <f t="shared" si="20"/>
        <v>1</v>
      </c>
      <c r="AA65" s="449" t="b">
        <f t="shared" si="21"/>
        <v>1</v>
      </c>
      <c r="AB65" s="449" t="b">
        <f t="shared" si="22"/>
        <v>1</v>
      </c>
    </row>
    <row r="66" spans="1:28" ht="16.5" thickBot="1" x14ac:dyDescent="0.3">
      <c r="A66" s="315"/>
      <c r="B66" s="368">
        <v>47</v>
      </c>
      <c r="C66" s="7"/>
      <c r="D66" s="22"/>
      <c r="E66" s="368">
        <v>47</v>
      </c>
      <c r="F66" s="7"/>
      <c r="G66" s="22"/>
      <c r="H66" s="368">
        <v>47</v>
      </c>
      <c r="I66" s="7"/>
      <c r="J66" s="22"/>
      <c r="K66" s="368">
        <v>47</v>
      </c>
      <c r="L66" s="7"/>
      <c r="M66" s="315"/>
      <c r="N66" s="315"/>
      <c r="P66" s="449" t="b">
        <f t="shared" si="1"/>
        <v>1</v>
      </c>
      <c r="Q66" s="449" t="b">
        <f t="shared" si="2"/>
        <v>1</v>
      </c>
      <c r="R66" s="449" t="b">
        <f t="shared" si="3"/>
        <v>1</v>
      </c>
      <c r="S66" s="449" t="b">
        <f t="shared" si="4"/>
        <v>1</v>
      </c>
      <c r="T66" s="449" t="b">
        <f t="shared" si="14"/>
        <v>1</v>
      </c>
      <c r="U66" s="449" t="b">
        <f t="shared" si="15"/>
        <v>1</v>
      </c>
      <c r="V66" s="449" t="b">
        <f t="shared" si="16"/>
        <v>1</v>
      </c>
      <c r="W66" s="449" t="b">
        <f t="shared" si="17"/>
        <v>1</v>
      </c>
      <c r="X66" s="449" t="b">
        <f t="shared" si="18"/>
        <v>1</v>
      </c>
      <c r="Y66" s="449" t="b">
        <f t="shared" si="19"/>
        <v>1</v>
      </c>
      <c r="Z66" s="449" t="b">
        <f t="shared" si="20"/>
        <v>1</v>
      </c>
      <c r="AA66" s="449" t="b">
        <f t="shared" si="21"/>
        <v>1</v>
      </c>
      <c r="AB66" s="449" t="b">
        <f t="shared" si="22"/>
        <v>1</v>
      </c>
    </row>
    <row r="67" spans="1:28" ht="16.5" thickBot="1" x14ac:dyDescent="0.3">
      <c r="A67" s="315"/>
      <c r="B67" s="368">
        <v>48</v>
      </c>
      <c r="C67" s="7"/>
      <c r="D67" s="22"/>
      <c r="E67" s="368">
        <v>48</v>
      </c>
      <c r="F67" s="7"/>
      <c r="G67" s="22"/>
      <c r="H67" s="368">
        <v>48</v>
      </c>
      <c r="I67" s="7"/>
      <c r="J67" s="22"/>
      <c r="K67" s="368">
        <v>48</v>
      </c>
      <c r="L67" s="7"/>
      <c r="M67" s="315"/>
      <c r="N67" s="315"/>
      <c r="P67" s="449" t="b">
        <f t="shared" si="1"/>
        <v>1</v>
      </c>
      <c r="Q67" s="449" t="b">
        <f t="shared" si="2"/>
        <v>1</v>
      </c>
      <c r="R67" s="449" t="b">
        <f t="shared" si="3"/>
        <v>1</v>
      </c>
      <c r="S67" s="449" t="b">
        <f t="shared" si="4"/>
        <v>1</v>
      </c>
      <c r="T67" s="449" t="b">
        <f t="shared" si="14"/>
        <v>1</v>
      </c>
      <c r="U67" s="449" t="b">
        <f t="shared" si="15"/>
        <v>1</v>
      </c>
      <c r="V67" s="449" t="b">
        <f t="shared" si="16"/>
        <v>1</v>
      </c>
      <c r="W67" s="449" t="b">
        <f t="shared" si="17"/>
        <v>1</v>
      </c>
      <c r="X67" s="449" t="b">
        <f t="shared" si="18"/>
        <v>1</v>
      </c>
      <c r="Y67" s="449" t="b">
        <f t="shared" si="19"/>
        <v>1</v>
      </c>
      <c r="Z67" s="449" t="b">
        <f t="shared" si="20"/>
        <v>1</v>
      </c>
      <c r="AA67" s="449" t="b">
        <f t="shared" si="21"/>
        <v>1</v>
      </c>
      <c r="AB67" s="449" t="b">
        <f t="shared" si="22"/>
        <v>1</v>
      </c>
    </row>
    <row r="68" spans="1:28" ht="16.5" thickBot="1" x14ac:dyDescent="0.3">
      <c r="A68" s="315"/>
      <c r="B68" s="368">
        <v>49</v>
      </c>
      <c r="C68" s="7"/>
      <c r="D68" s="22"/>
      <c r="E68" s="368">
        <v>49</v>
      </c>
      <c r="F68" s="7"/>
      <c r="G68" s="22"/>
      <c r="H68" s="368">
        <v>49</v>
      </c>
      <c r="I68" s="7"/>
      <c r="J68" s="22"/>
      <c r="K68" s="368">
        <v>49</v>
      </c>
      <c r="L68" s="7"/>
      <c r="M68" s="315"/>
      <c r="N68" s="315"/>
      <c r="P68" s="449" t="b">
        <f t="shared" si="1"/>
        <v>1</v>
      </c>
      <c r="Q68" s="449" t="b">
        <f t="shared" si="2"/>
        <v>1</v>
      </c>
      <c r="R68" s="449" t="b">
        <f t="shared" si="3"/>
        <v>1</v>
      </c>
      <c r="S68" s="449" t="b">
        <f t="shared" si="4"/>
        <v>1</v>
      </c>
      <c r="T68" s="449" t="b">
        <f t="shared" si="14"/>
        <v>1</v>
      </c>
      <c r="U68" s="449" t="b">
        <f t="shared" si="15"/>
        <v>1</v>
      </c>
      <c r="V68" s="449" t="b">
        <f t="shared" si="16"/>
        <v>1</v>
      </c>
      <c r="W68" s="449" t="b">
        <f t="shared" si="17"/>
        <v>1</v>
      </c>
      <c r="X68" s="449" t="b">
        <f t="shared" si="18"/>
        <v>1</v>
      </c>
      <c r="Y68" s="449" t="b">
        <f t="shared" si="19"/>
        <v>1</v>
      </c>
      <c r="Z68" s="449" t="b">
        <f t="shared" si="20"/>
        <v>1</v>
      </c>
      <c r="AA68" s="449" t="b">
        <f t="shared" si="21"/>
        <v>1</v>
      </c>
      <c r="AB68" s="449" t="b">
        <f t="shared" si="22"/>
        <v>1</v>
      </c>
    </row>
    <row r="69" spans="1:28" ht="16.5" thickBot="1" x14ac:dyDescent="0.3">
      <c r="A69" s="315"/>
      <c r="B69" s="368">
        <v>50</v>
      </c>
      <c r="C69" s="7"/>
      <c r="D69" s="22"/>
      <c r="E69" s="368">
        <v>50</v>
      </c>
      <c r="F69" s="7"/>
      <c r="G69" s="22"/>
      <c r="H69" s="368">
        <v>50</v>
      </c>
      <c r="I69" s="7"/>
      <c r="J69" s="22"/>
      <c r="K69" s="368">
        <v>50</v>
      </c>
      <c r="L69" s="7"/>
      <c r="M69" s="315"/>
      <c r="N69" s="315"/>
      <c r="P69" s="449" t="b">
        <f t="shared" si="1"/>
        <v>1</v>
      </c>
      <c r="Q69" s="449" t="b">
        <f t="shared" si="2"/>
        <v>1</v>
      </c>
      <c r="R69" s="449" t="b">
        <f t="shared" si="3"/>
        <v>1</v>
      </c>
      <c r="S69" s="449" t="b">
        <f t="shared" si="4"/>
        <v>1</v>
      </c>
      <c r="T69" s="449" t="b">
        <f t="shared" si="14"/>
        <v>1</v>
      </c>
      <c r="U69" s="449" t="b">
        <f t="shared" si="15"/>
        <v>1</v>
      </c>
      <c r="V69" s="449" t="b">
        <f t="shared" si="16"/>
        <v>1</v>
      </c>
      <c r="W69" s="449" t="b">
        <f t="shared" si="17"/>
        <v>1</v>
      </c>
      <c r="X69" s="449" t="b">
        <f t="shared" si="18"/>
        <v>1</v>
      </c>
      <c r="Y69" s="449" t="b">
        <f t="shared" si="19"/>
        <v>1</v>
      </c>
      <c r="Z69" s="449" t="b">
        <f t="shared" si="20"/>
        <v>1</v>
      </c>
      <c r="AA69" s="449" t="b">
        <f t="shared" si="21"/>
        <v>1</v>
      </c>
      <c r="AB69" s="449" t="b">
        <f t="shared" si="22"/>
        <v>1</v>
      </c>
    </row>
    <row r="70" spans="1:28" ht="16.5" thickBot="1" x14ac:dyDescent="0.3">
      <c r="A70" s="315"/>
      <c r="B70" s="368">
        <v>51</v>
      </c>
      <c r="C70" s="7"/>
      <c r="D70" s="22"/>
      <c r="E70" s="368">
        <v>51</v>
      </c>
      <c r="F70" s="7"/>
      <c r="G70" s="22"/>
      <c r="H70" s="368">
        <v>51</v>
      </c>
      <c r="I70" s="7"/>
      <c r="J70" s="22"/>
      <c r="K70" s="368">
        <v>51</v>
      </c>
      <c r="L70" s="7"/>
      <c r="M70" s="315"/>
      <c r="N70" s="315"/>
      <c r="P70" s="449" t="b">
        <f t="shared" si="1"/>
        <v>1</v>
      </c>
      <c r="Q70" s="449" t="b">
        <f t="shared" si="2"/>
        <v>1</v>
      </c>
      <c r="R70" s="449" t="b">
        <f t="shared" si="3"/>
        <v>1</v>
      </c>
      <c r="S70" s="449" t="b">
        <f t="shared" si="4"/>
        <v>1</v>
      </c>
      <c r="T70" s="449" t="b">
        <f t="shared" si="14"/>
        <v>1</v>
      </c>
      <c r="U70" s="449" t="b">
        <f t="shared" si="15"/>
        <v>1</v>
      </c>
      <c r="V70" s="449" t="b">
        <f t="shared" si="16"/>
        <v>1</v>
      </c>
      <c r="W70" s="449" t="b">
        <f t="shared" si="17"/>
        <v>1</v>
      </c>
      <c r="X70" s="449" t="b">
        <f t="shared" si="18"/>
        <v>1</v>
      </c>
      <c r="Y70" s="449" t="b">
        <f t="shared" si="19"/>
        <v>1</v>
      </c>
      <c r="Z70" s="449" t="b">
        <f t="shared" si="20"/>
        <v>1</v>
      </c>
      <c r="AA70" s="449" t="b">
        <f t="shared" si="21"/>
        <v>1</v>
      </c>
      <c r="AB70" s="449" t="b">
        <f t="shared" si="22"/>
        <v>1</v>
      </c>
    </row>
    <row r="71" spans="1:28" ht="16.5" thickBot="1" x14ac:dyDescent="0.3">
      <c r="A71" s="315"/>
      <c r="B71" s="368">
        <v>52</v>
      </c>
      <c r="C71" s="7"/>
      <c r="D71" s="22"/>
      <c r="E71" s="368">
        <v>52</v>
      </c>
      <c r="F71" s="7"/>
      <c r="G71" s="22"/>
      <c r="H71" s="368">
        <v>52</v>
      </c>
      <c r="I71" s="7"/>
      <c r="J71" s="22"/>
      <c r="K71" s="368">
        <v>52</v>
      </c>
      <c r="L71" s="7"/>
      <c r="M71" s="315"/>
      <c r="N71" s="315"/>
      <c r="P71" s="449" t="b">
        <f t="shared" si="1"/>
        <v>1</v>
      </c>
      <c r="Q71" s="449" t="b">
        <f t="shared" si="2"/>
        <v>1</v>
      </c>
      <c r="R71" s="449" t="b">
        <f t="shared" si="3"/>
        <v>1</v>
      </c>
      <c r="S71" s="449" t="b">
        <f t="shared" si="4"/>
        <v>1</v>
      </c>
      <c r="T71" s="449" t="b">
        <f t="shared" si="14"/>
        <v>1</v>
      </c>
      <c r="U71" s="449" t="b">
        <f t="shared" si="15"/>
        <v>1</v>
      </c>
      <c r="V71" s="449" t="b">
        <f t="shared" si="16"/>
        <v>1</v>
      </c>
      <c r="W71" s="449" t="b">
        <f t="shared" si="17"/>
        <v>1</v>
      </c>
      <c r="X71" s="449" t="b">
        <f t="shared" si="18"/>
        <v>1</v>
      </c>
      <c r="Y71" s="449" t="b">
        <f t="shared" si="19"/>
        <v>1</v>
      </c>
      <c r="Z71" s="449" t="b">
        <f t="shared" si="20"/>
        <v>1</v>
      </c>
      <c r="AA71" s="449" t="b">
        <f t="shared" si="21"/>
        <v>1</v>
      </c>
      <c r="AB71" s="449" t="b">
        <f t="shared" si="22"/>
        <v>1</v>
      </c>
    </row>
    <row r="72" spans="1:28" ht="16.5" thickBot="1" x14ac:dyDescent="0.3">
      <c r="A72" s="315"/>
      <c r="B72" s="368">
        <v>53</v>
      </c>
      <c r="C72" s="7"/>
      <c r="D72" s="22"/>
      <c r="E72" s="368">
        <v>53</v>
      </c>
      <c r="F72" s="7"/>
      <c r="G72" s="22"/>
      <c r="H72" s="368">
        <v>53</v>
      </c>
      <c r="I72" s="7"/>
      <c r="J72" s="22"/>
      <c r="K72" s="368">
        <v>53</v>
      </c>
      <c r="L72" s="7"/>
      <c r="M72" s="315"/>
      <c r="N72" s="315"/>
      <c r="P72" s="449" t="b">
        <f t="shared" si="1"/>
        <v>1</v>
      </c>
      <c r="Q72" s="449" t="b">
        <f t="shared" si="2"/>
        <v>1</v>
      </c>
      <c r="R72" s="449" t="b">
        <f t="shared" si="3"/>
        <v>1</v>
      </c>
      <c r="S72" s="449" t="b">
        <f t="shared" si="4"/>
        <v>1</v>
      </c>
      <c r="T72" s="449" t="b">
        <f t="shared" si="14"/>
        <v>1</v>
      </c>
      <c r="U72" s="449" t="b">
        <f t="shared" si="15"/>
        <v>1</v>
      </c>
      <c r="V72" s="449" t="b">
        <f t="shared" si="16"/>
        <v>1</v>
      </c>
      <c r="W72" s="449" t="b">
        <f t="shared" si="17"/>
        <v>1</v>
      </c>
      <c r="X72" s="449" t="b">
        <f t="shared" si="18"/>
        <v>1</v>
      </c>
      <c r="Y72" s="449" t="b">
        <f t="shared" si="19"/>
        <v>1</v>
      </c>
      <c r="Z72" s="449" t="b">
        <f t="shared" si="20"/>
        <v>1</v>
      </c>
      <c r="AA72" s="449" t="b">
        <f t="shared" si="21"/>
        <v>1</v>
      </c>
      <c r="AB72" s="449" t="b">
        <f t="shared" si="22"/>
        <v>1</v>
      </c>
    </row>
    <row r="73" spans="1:28" ht="16.5" thickBot="1" x14ac:dyDescent="0.3">
      <c r="A73" s="315"/>
      <c r="B73" s="368">
        <v>54</v>
      </c>
      <c r="C73" s="7"/>
      <c r="D73" s="22"/>
      <c r="E73" s="368">
        <v>54</v>
      </c>
      <c r="F73" s="7"/>
      <c r="G73" s="22"/>
      <c r="H73" s="368">
        <v>54</v>
      </c>
      <c r="I73" s="7"/>
      <c r="J73" s="22"/>
      <c r="K73" s="368">
        <v>54</v>
      </c>
      <c r="L73" s="7"/>
      <c r="M73" s="315"/>
      <c r="N73" s="315"/>
      <c r="P73" s="449" t="b">
        <f t="shared" si="1"/>
        <v>1</v>
      </c>
      <c r="Q73" s="449" t="b">
        <f t="shared" si="2"/>
        <v>1</v>
      </c>
      <c r="R73" s="449" t="b">
        <f t="shared" si="3"/>
        <v>1</v>
      </c>
      <c r="S73" s="449" t="b">
        <f t="shared" si="4"/>
        <v>1</v>
      </c>
      <c r="T73" s="449" t="b">
        <f t="shared" si="14"/>
        <v>1</v>
      </c>
      <c r="U73" s="449" t="b">
        <f t="shared" si="15"/>
        <v>1</v>
      </c>
      <c r="V73" s="449" t="b">
        <f t="shared" si="16"/>
        <v>1</v>
      </c>
      <c r="W73" s="449" t="b">
        <f t="shared" si="17"/>
        <v>1</v>
      </c>
      <c r="X73" s="449" t="b">
        <f t="shared" si="18"/>
        <v>1</v>
      </c>
      <c r="Y73" s="449" t="b">
        <f t="shared" si="19"/>
        <v>1</v>
      </c>
      <c r="Z73" s="449" t="b">
        <f t="shared" si="20"/>
        <v>1</v>
      </c>
      <c r="AA73" s="449" t="b">
        <f t="shared" si="21"/>
        <v>1</v>
      </c>
      <c r="AB73" s="449" t="b">
        <f t="shared" si="22"/>
        <v>1</v>
      </c>
    </row>
    <row r="74" spans="1:28" ht="16.5" thickBot="1" x14ac:dyDescent="0.3">
      <c r="A74" s="315"/>
      <c r="B74" s="368">
        <v>55</v>
      </c>
      <c r="C74" s="7"/>
      <c r="D74" s="22"/>
      <c r="E74" s="368">
        <v>55</v>
      </c>
      <c r="F74" s="7"/>
      <c r="G74" s="22"/>
      <c r="H74" s="368">
        <v>55</v>
      </c>
      <c r="I74" s="7"/>
      <c r="J74" s="22"/>
      <c r="K74" s="368">
        <v>55</v>
      </c>
      <c r="L74" s="7"/>
      <c r="M74" s="315"/>
      <c r="N74" s="315"/>
      <c r="P74" s="449" t="b">
        <f t="shared" si="1"/>
        <v>1</v>
      </c>
      <c r="Q74" s="449" t="b">
        <f t="shared" si="2"/>
        <v>1</v>
      </c>
      <c r="R74" s="449" t="b">
        <f t="shared" si="3"/>
        <v>1</v>
      </c>
      <c r="S74" s="449" t="b">
        <f t="shared" si="4"/>
        <v>1</v>
      </c>
      <c r="T74" s="449" t="b">
        <f t="shared" si="14"/>
        <v>1</v>
      </c>
      <c r="U74" s="449" t="b">
        <f t="shared" si="15"/>
        <v>1</v>
      </c>
      <c r="V74" s="449" t="b">
        <f t="shared" si="16"/>
        <v>1</v>
      </c>
      <c r="W74" s="449" t="b">
        <f t="shared" si="17"/>
        <v>1</v>
      </c>
      <c r="X74" s="449" t="b">
        <f t="shared" si="18"/>
        <v>1</v>
      </c>
      <c r="Y74" s="449" t="b">
        <f t="shared" si="19"/>
        <v>1</v>
      </c>
      <c r="Z74" s="449" t="b">
        <f t="shared" si="20"/>
        <v>1</v>
      </c>
      <c r="AA74" s="449" t="b">
        <f t="shared" si="21"/>
        <v>1</v>
      </c>
      <c r="AB74" s="449" t="b">
        <f t="shared" si="22"/>
        <v>1</v>
      </c>
    </row>
    <row r="75" spans="1:28" ht="16.5" thickBot="1" x14ac:dyDescent="0.3">
      <c r="A75" s="315"/>
      <c r="B75" s="368">
        <v>56</v>
      </c>
      <c r="C75" s="7"/>
      <c r="D75" s="22"/>
      <c r="E75" s="368">
        <v>56</v>
      </c>
      <c r="F75" s="7"/>
      <c r="G75" s="22"/>
      <c r="H75" s="368">
        <v>56</v>
      </c>
      <c r="I75" s="7"/>
      <c r="J75" s="22"/>
      <c r="K75" s="368">
        <v>56</v>
      </c>
      <c r="L75" s="7"/>
      <c r="M75" s="315"/>
      <c r="N75" s="315"/>
      <c r="P75" s="449" t="b">
        <f t="shared" si="1"/>
        <v>1</v>
      </c>
      <c r="Q75" s="449" t="b">
        <f t="shared" si="2"/>
        <v>1</v>
      </c>
      <c r="R75" s="449" t="b">
        <f t="shared" si="3"/>
        <v>1</v>
      </c>
      <c r="S75" s="449" t="b">
        <f t="shared" si="4"/>
        <v>1</v>
      </c>
      <c r="T75" s="449" t="b">
        <f t="shared" si="14"/>
        <v>1</v>
      </c>
      <c r="U75" s="449" t="b">
        <f t="shared" si="15"/>
        <v>1</v>
      </c>
      <c r="V75" s="449" t="b">
        <f t="shared" si="16"/>
        <v>1</v>
      </c>
      <c r="W75" s="449" t="b">
        <f t="shared" si="17"/>
        <v>1</v>
      </c>
      <c r="X75" s="449" t="b">
        <f t="shared" si="18"/>
        <v>1</v>
      </c>
      <c r="Y75" s="449" t="b">
        <f t="shared" si="19"/>
        <v>1</v>
      </c>
      <c r="Z75" s="449" t="b">
        <f t="shared" si="20"/>
        <v>1</v>
      </c>
      <c r="AA75" s="449" t="b">
        <f t="shared" si="21"/>
        <v>1</v>
      </c>
      <c r="AB75" s="449" t="b">
        <f t="shared" si="22"/>
        <v>1</v>
      </c>
    </row>
    <row r="76" spans="1:28" ht="16.5" thickBot="1" x14ac:dyDescent="0.3">
      <c r="A76" s="315"/>
      <c r="B76" s="368">
        <v>57</v>
      </c>
      <c r="C76" s="7"/>
      <c r="D76" s="22"/>
      <c r="E76" s="368">
        <v>57</v>
      </c>
      <c r="F76" s="7"/>
      <c r="G76" s="22"/>
      <c r="H76" s="368">
        <v>57</v>
      </c>
      <c r="I76" s="7"/>
      <c r="J76" s="22"/>
      <c r="K76" s="368">
        <v>57</v>
      </c>
      <c r="L76" s="7"/>
      <c r="M76" s="315"/>
      <c r="N76" s="315"/>
      <c r="P76" s="449" t="b">
        <f t="shared" si="1"/>
        <v>1</v>
      </c>
      <c r="Q76" s="449" t="b">
        <f t="shared" si="2"/>
        <v>1</v>
      </c>
      <c r="R76" s="449" t="b">
        <f t="shared" si="3"/>
        <v>1</v>
      </c>
      <c r="S76" s="449" t="b">
        <f t="shared" si="4"/>
        <v>1</v>
      </c>
      <c r="T76" s="449" t="b">
        <f t="shared" si="14"/>
        <v>1</v>
      </c>
      <c r="U76" s="449" t="b">
        <f t="shared" si="15"/>
        <v>1</v>
      </c>
      <c r="V76" s="449" t="b">
        <f t="shared" si="16"/>
        <v>1</v>
      </c>
      <c r="W76" s="449" t="b">
        <f t="shared" si="17"/>
        <v>1</v>
      </c>
      <c r="X76" s="449" t="b">
        <f t="shared" si="18"/>
        <v>1</v>
      </c>
      <c r="Y76" s="449" t="b">
        <f t="shared" si="19"/>
        <v>1</v>
      </c>
      <c r="Z76" s="449" t="b">
        <f t="shared" si="20"/>
        <v>1</v>
      </c>
      <c r="AA76" s="449" t="b">
        <f t="shared" si="21"/>
        <v>1</v>
      </c>
      <c r="AB76" s="449" t="b">
        <f t="shared" si="22"/>
        <v>1</v>
      </c>
    </row>
    <row r="77" spans="1:28" ht="16.5" thickBot="1" x14ac:dyDescent="0.3">
      <c r="A77" s="315"/>
      <c r="B77" s="368">
        <v>58</v>
      </c>
      <c r="C77" s="7"/>
      <c r="D77" s="22"/>
      <c r="E77" s="368">
        <v>58</v>
      </c>
      <c r="F77" s="7"/>
      <c r="G77" s="22"/>
      <c r="H77" s="368">
        <v>58</v>
      </c>
      <c r="I77" s="7"/>
      <c r="J77" s="22"/>
      <c r="K77" s="368">
        <v>58</v>
      </c>
      <c r="L77" s="7"/>
      <c r="M77" s="315"/>
      <c r="N77" s="315"/>
      <c r="P77" s="449" t="b">
        <f t="shared" si="1"/>
        <v>1</v>
      </c>
      <c r="Q77" s="449" t="b">
        <f t="shared" si="2"/>
        <v>1</v>
      </c>
      <c r="R77" s="449" t="b">
        <f t="shared" si="3"/>
        <v>1</v>
      </c>
      <c r="S77" s="449" t="b">
        <f t="shared" si="4"/>
        <v>1</v>
      </c>
      <c r="T77" s="449" t="b">
        <f t="shared" si="14"/>
        <v>1</v>
      </c>
      <c r="U77" s="449" t="b">
        <f t="shared" si="15"/>
        <v>1</v>
      </c>
      <c r="V77" s="449" t="b">
        <f t="shared" si="16"/>
        <v>1</v>
      </c>
      <c r="W77" s="449" t="b">
        <f t="shared" si="17"/>
        <v>1</v>
      </c>
      <c r="X77" s="449" t="b">
        <f t="shared" si="18"/>
        <v>1</v>
      </c>
      <c r="Y77" s="449" t="b">
        <f t="shared" si="19"/>
        <v>1</v>
      </c>
      <c r="Z77" s="449" t="b">
        <f t="shared" si="20"/>
        <v>1</v>
      </c>
      <c r="AA77" s="449" t="b">
        <f t="shared" si="21"/>
        <v>1</v>
      </c>
      <c r="AB77" s="449" t="b">
        <f t="shared" si="22"/>
        <v>1</v>
      </c>
    </row>
    <row r="78" spans="1:28" ht="16.5" thickBot="1" x14ac:dyDescent="0.3">
      <c r="A78" s="315"/>
      <c r="B78" s="368">
        <v>59</v>
      </c>
      <c r="C78" s="7"/>
      <c r="D78" s="22"/>
      <c r="E78" s="368">
        <v>59</v>
      </c>
      <c r="F78" s="7"/>
      <c r="G78" s="22"/>
      <c r="H78" s="368">
        <v>59</v>
      </c>
      <c r="I78" s="7"/>
      <c r="J78" s="22"/>
      <c r="K78" s="368">
        <v>59</v>
      </c>
      <c r="L78" s="7"/>
      <c r="M78" s="315"/>
      <c r="N78" s="315"/>
      <c r="P78" s="449" t="b">
        <f t="shared" si="1"/>
        <v>1</v>
      </c>
      <c r="Q78" s="449" t="b">
        <f t="shared" si="2"/>
        <v>1</v>
      </c>
      <c r="R78" s="449" t="b">
        <f t="shared" si="3"/>
        <v>1</v>
      </c>
      <c r="S78" s="449" t="b">
        <f t="shared" si="4"/>
        <v>1</v>
      </c>
      <c r="T78" s="449" t="b">
        <f t="shared" si="14"/>
        <v>1</v>
      </c>
      <c r="U78" s="449" t="b">
        <f t="shared" si="15"/>
        <v>1</v>
      </c>
      <c r="V78" s="449" t="b">
        <f t="shared" si="16"/>
        <v>1</v>
      </c>
      <c r="W78" s="449" t="b">
        <f t="shared" si="17"/>
        <v>1</v>
      </c>
      <c r="X78" s="449" t="b">
        <f t="shared" si="18"/>
        <v>1</v>
      </c>
      <c r="Y78" s="449" t="b">
        <f t="shared" si="19"/>
        <v>1</v>
      </c>
      <c r="Z78" s="449" t="b">
        <f t="shared" si="20"/>
        <v>1</v>
      </c>
      <c r="AA78" s="449" t="b">
        <f t="shared" si="21"/>
        <v>1</v>
      </c>
      <c r="AB78" s="449" t="b">
        <f t="shared" si="22"/>
        <v>1</v>
      </c>
    </row>
    <row r="79" spans="1:28" ht="16.5" thickBot="1" x14ac:dyDescent="0.3">
      <c r="A79" s="315"/>
      <c r="B79" s="368">
        <v>60</v>
      </c>
      <c r="C79" s="7"/>
      <c r="D79" s="22"/>
      <c r="E79" s="368">
        <v>60</v>
      </c>
      <c r="F79" s="7"/>
      <c r="G79" s="22"/>
      <c r="H79" s="368">
        <v>60</v>
      </c>
      <c r="I79" s="7"/>
      <c r="J79" s="22"/>
      <c r="K79" s="368">
        <v>60</v>
      </c>
      <c r="L79" s="7"/>
      <c r="M79" s="315"/>
      <c r="N79" s="315"/>
      <c r="P79" s="449" t="b">
        <f t="shared" si="1"/>
        <v>1</v>
      </c>
      <c r="Q79" s="449" t="b">
        <f t="shared" si="2"/>
        <v>1</v>
      </c>
      <c r="R79" s="449" t="b">
        <f t="shared" si="3"/>
        <v>1</v>
      </c>
      <c r="S79" s="449" t="b">
        <f t="shared" si="4"/>
        <v>1</v>
      </c>
      <c r="T79" s="449" t="b">
        <f t="shared" si="14"/>
        <v>1</v>
      </c>
      <c r="U79" s="449" t="b">
        <f t="shared" si="15"/>
        <v>1</v>
      </c>
      <c r="V79" s="449" t="b">
        <f t="shared" si="16"/>
        <v>1</v>
      </c>
      <c r="W79" s="449" t="b">
        <f t="shared" si="17"/>
        <v>1</v>
      </c>
      <c r="X79" s="449" t="b">
        <f t="shared" si="18"/>
        <v>1</v>
      </c>
      <c r="Y79" s="449" t="b">
        <f t="shared" si="19"/>
        <v>1</v>
      </c>
      <c r="Z79" s="449" t="b">
        <f t="shared" si="20"/>
        <v>1</v>
      </c>
      <c r="AA79" s="449" t="b">
        <f t="shared" si="21"/>
        <v>1</v>
      </c>
      <c r="AB79" s="449" t="b">
        <f t="shared" si="22"/>
        <v>1</v>
      </c>
    </row>
    <row r="80" spans="1:28" ht="16.5" thickBot="1" x14ac:dyDescent="0.3">
      <c r="A80" s="315"/>
      <c r="B80" s="368">
        <v>61</v>
      </c>
      <c r="C80" s="7"/>
      <c r="D80" s="22"/>
      <c r="E80" s="368">
        <v>61</v>
      </c>
      <c r="F80" s="7"/>
      <c r="G80" s="22"/>
      <c r="H80" s="368">
        <v>61</v>
      </c>
      <c r="I80" s="7"/>
      <c r="J80" s="22"/>
      <c r="K80" s="368">
        <v>61</v>
      </c>
      <c r="L80" s="7"/>
      <c r="M80" s="315"/>
      <c r="N80" s="315"/>
      <c r="P80" s="449" t="b">
        <f t="shared" si="1"/>
        <v>1</v>
      </c>
      <c r="Q80" s="449" t="b">
        <f t="shared" si="2"/>
        <v>1</v>
      </c>
      <c r="R80" s="449" t="b">
        <f t="shared" si="3"/>
        <v>1</v>
      </c>
      <c r="S80" s="449" t="b">
        <f t="shared" si="4"/>
        <v>1</v>
      </c>
      <c r="T80" s="449" t="b">
        <f t="shared" si="14"/>
        <v>1</v>
      </c>
      <c r="U80" s="449" t="b">
        <f t="shared" si="15"/>
        <v>1</v>
      </c>
      <c r="V80" s="449" t="b">
        <f t="shared" si="16"/>
        <v>1</v>
      </c>
      <c r="W80" s="449" t="b">
        <f t="shared" si="17"/>
        <v>1</v>
      </c>
      <c r="X80" s="449" t="b">
        <f t="shared" si="18"/>
        <v>1</v>
      </c>
      <c r="Y80" s="449" t="b">
        <f t="shared" si="19"/>
        <v>1</v>
      </c>
      <c r="Z80" s="449" t="b">
        <f t="shared" si="20"/>
        <v>1</v>
      </c>
      <c r="AA80" s="449" t="b">
        <f t="shared" si="21"/>
        <v>1</v>
      </c>
      <c r="AB80" s="449" t="b">
        <f t="shared" si="22"/>
        <v>1</v>
      </c>
    </row>
    <row r="81" spans="1:28" ht="16.5" thickBot="1" x14ac:dyDescent="0.3">
      <c r="A81" s="315"/>
      <c r="B81" s="368">
        <v>62</v>
      </c>
      <c r="C81" s="7"/>
      <c r="D81" s="22"/>
      <c r="E81" s="368">
        <v>62</v>
      </c>
      <c r="F81" s="7"/>
      <c r="G81" s="22"/>
      <c r="H81" s="368">
        <v>62</v>
      </c>
      <c r="I81" s="7"/>
      <c r="J81" s="22"/>
      <c r="K81" s="368">
        <v>62</v>
      </c>
      <c r="L81" s="7"/>
      <c r="M81" s="315"/>
      <c r="N81" s="315"/>
      <c r="P81" s="449" t="b">
        <f t="shared" si="1"/>
        <v>1</v>
      </c>
      <c r="Q81" s="449" t="b">
        <f t="shared" si="2"/>
        <v>1</v>
      </c>
      <c r="R81" s="449" t="b">
        <f t="shared" si="3"/>
        <v>1</v>
      </c>
      <c r="S81" s="449" t="b">
        <f t="shared" si="4"/>
        <v>1</v>
      </c>
      <c r="T81" s="449" t="b">
        <f t="shared" si="14"/>
        <v>1</v>
      </c>
      <c r="U81" s="449" t="b">
        <f t="shared" si="15"/>
        <v>1</v>
      </c>
      <c r="V81" s="449" t="b">
        <f t="shared" si="16"/>
        <v>1</v>
      </c>
      <c r="W81" s="449" t="b">
        <f t="shared" si="17"/>
        <v>1</v>
      </c>
      <c r="X81" s="449" t="b">
        <f t="shared" si="18"/>
        <v>1</v>
      </c>
      <c r="Y81" s="449" t="b">
        <f t="shared" si="19"/>
        <v>1</v>
      </c>
      <c r="Z81" s="449" t="b">
        <f t="shared" si="20"/>
        <v>1</v>
      </c>
      <c r="AA81" s="449" t="b">
        <f t="shared" si="21"/>
        <v>1</v>
      </c>
      <c r="AB81" s="449" t="b">
        <f t="shared" si="22"/>
        <v>1</v>
      </c>
    </row>
    <row r="82" spans="1:28" ht="16.5" thickBot="1" x14ac:dyDescent="0.3">
      <c r="A82" s="315"/>
      <c r="B82" s="368">
        <v>63</v>
      </c>
      <c r="C82" s="7"/>
      <c r="D82" s="22"/>
      <c r="E82" s="368">
        <v>63</v>
      </c>
      <c r="F82" s="7"/>
      <c r="G82" s="22"/>
      <c r="H82" s="368">
        <v>63</v>
      </c>
      <c r="I82" s="7"/>
      <c r="J82" s="22"/>
      <c r="K82" s="368">
        <v>63</v>
      </c>
      <c r="L82" s="7"/>
      <c r="M82" s="315"/>
      <c r="N82" s="315"/>
      <c r="P82" s="449" t="b">
        <f t="shared" si="1"/>
        <v>1</v>
      </c>
      <c r="Q82" s="449" t="b">
        <f t="shared" si="2"/>
        <v>1</v>
      </c>
      <c r="R82" s="449" t="b">
        <f t="shared" si="3"/>
        <v>1</v>
      </c>
      <c r="S82" s="449" t="b">
        <f t="shared" si="4"/>
        <v>1</v>
      </c>
      <c r="T82" s="449" t="b">
        <f t="shared" si="14"/>
        <v>1</v>
      </c>
      <c r="U82" s="449" t="b">
        <f t="shared" si="15"/>
        <v>1</v>
      </c>
      <c r="V82" s="449" t="b">
        <f t="shared" si="16"/>
        <v>1</v>
      </c>
      <c r="W82" s="449" t="b">
        <f t="shared" si="17"/>
        <v>1</v>
      </c>
      <c r="X82" s="449" t="b">
        <f t="shared" si="18"/>
        <v>1</v>
      </c>
      <c r="Y82" s="449" t="b">
        <f t="shared" si="19"/>
        <v>1</v>
      </c>
      <c r="Z82" s="449" t="b">
        <f t="shared" si="20"/>
        <v>1</v>
      </c>
      <c r="AA82" s="449" t="b">
        <f t="shared" si="21"/>
        <v>1</v>
      </c>
      <c r="AB82" s="449" t="b">
        <f t="shared" si="22"/>
        <v>1</v>
      </c>
    </row>
    <row r="83" spans="1:28" ht="16.5" thickBot="1" x14ac:dyDescent="0.3">
      <c r="A83" s="315"/>
      <c r="B83" s="368">
        <v>64</v>
      </c>
      <c r="C83" s="7"/>
      <c r="D83" s="22"/>
      <c r="E83" s="368">
        <v>64</v>
      </c>
      <c r="F83" s="7"/>
      <c r="G83" s="22"/>
      <c r="H83" s="368">
        <v>64</v>
      </c>
      <c r="I83" s="7"/>
      <c r="J83" s="22"/>
      <c r="K83" s="368">
        <v>64</v>
      </c>
      <c r="L83" s="7"/>
      <c r="M83" s="315"/>
      <c r="N83" s="315"/>
      <c r="P83" s="449" t="b">
        <f t="shared" si="1"/>
        <v>1</v>
      </c>
      <c r="Q83" s="449" t="b">
        <f t="shared" si="2"/>
        <v>1</v>
      </c>
      <c r="R83" s="449" t="b">
        <f t="shared" si="3"/>
        <v>1</v>
      </c>
      <c r="S83" s="449" t="b">
        <f t="shared" si="4"/>
        <v>1</v>
      </c>
      <c r="T83" s="449" t="b">
        <f t="shared" si="14"/>
        <v>1</v>
      </c>
      <c r="U83" s="449" t="b">
        <f t="shared" si="15"/>
        <v>1</v>
      </c>
      <c r="V83" s="449" t="b">
        <f t="shared" si="16"/>
        <v>1</v>
      </c>
      <c r="W83" s="449" t="b">
        <f t="shared" si="17"/>
        <v>1</v>
      </c>
      <c r="X83" s="449" t="b">
        <f t="shared" si="18"/>
        <v>1</v>
      </c>
      <c r="Y83" s="449" t="b">
        <f t="shared" si="19"/>
        <v>1</v>
      </c>
      <c r="Z83" s="449" t="b">
        <f t="shared" si="20"/>
        <v>1</v>
      </c>
      <c r="AA83" s="449" t="b">
        <f t="shared" si="21"/>
        <v>1</v>
      </c>
      <c r="AB83" s="449" t="b">
        <f t="shared" si="22"/>
        <v>1</v>
      </c>
    </row>
    <row r="84" spans="1:28" ht="16.5" thickBot="1" x14ac:dyDescent="0.3">
      <c r="A84" s="315"/>
      <c r="B84" s="368">
        <v>65</v>
      </c>
      <c r="C84" s="7"/>
      <c r="D84" s="22"/>
      <c r="E84" s="368">
        <v>65</v>
      </c>
      <c r="F84" s="7"/>
      <c r="G84" s="22"/>
      <c r="H84" s="368">
        <v>65</v>
      </c>
      <c r="I84" s="7"/>
      <c r="J84" s="22"/>
      <c r="K84" s="368">
        <v>65</v>
      </c>
      <c r="L84" s="7"/>
      <c r="M84" s="315"/>
      <c r="N84" s="315"/>
      <c r="P84" s="449" t="b">
        <f t="shared" ref="P84:P147" si="23">IF(C84="",TRUE,(IF(ISNUMBER(MATCH(C84,countries,0)),TRUE,FALSE)))</f>
        <v>1</v>
      </c>
      <c r="Q84" s="449" t="b">
        <f t="shared" ref="Q84:Q147" si="24">IF(F84="",TRUE,(IF(ISNUMBER(MATCH(F84,countries,0)),TRUE,FALSE)))</f>
        <v>1</v>
      </c>
      <c r="R84" s="449" t="b">
        <f t="shared" ref="R84:R147" si="25">IF(I84="",TRUE,(IF(ISNUMBER(MATCH(I84,countries,0)),TRUE,FALSE)))</f>
        <v>1</v>
      </c>
      <c r="S84" s="449" t="b">
        <f t="shared" ref="S84:S147" si="26">IF(L84="",TRUE,(IF(ISNUMBER(MATCH(L84,Countries2,0)),TRUE,FALSE)))</f>
        <v>1</v>
      </c>
      <c r="T84" s="449" t="b">
        <f t="shared" ref="T84:T115" si="27">IF(C84="",TRUE,(IF(D84&lt;&gt;"",TRUE,FALSE)))</f>
        <v>1</v>
      </c>
      <c r="U84" s="449" t="b">
        <f t="shared" ref="U84:U115" si="28">IF(D84="",TRUE,(IF(C84&lt;&gt;"",TRUE,FALSE)))</f>
        <v>1</v>
      </c>
      <c r="V84" s="449" t="b">
        <f t="shared" ref="V84:V115" si="29">IF(F84="",TRUE,(IF(G84&lt;&gt;"",TRUE,FALSE)))</f>
        <v>1</v>
      </c>
      <c r="W84" s="449" t="b">
        <f t="shared" ref="W84:W115" si="30">IF(G84="",TRUE,(IF(F84&lt;&gt;"",TRUE,FALSE)))</f>
        <v>1</v>
      </c>
      <c r="X84" s="449" t="b">
        <f t="shared" ref="X84:X115" si="31">IF(I84="",TRUE,(IF(J84&lt;&gt;"",TRUE,FALSE)))</f>
        <v>1</v>
      </c>
      <c r="Y84" s="449" t="b">
        <f t="shared" ref="Y84:Y115" si="32">IF(J84="",TRUE,(IF(I84&lt;&gt;"",TRUE,FALSE)))</f>
        <v>1</v>
      </c>
      <c r="Z84" s="449" t="b">
        <f t="shared" ref="Z84:Z115" si="33">IF(AND(C84="N/A",D84&lt;&gt;0),FALSE,TRUE)</f>
        <v>1</v>
      </c>
      <c r="AA84" s="449" t="b">
        <f t="shared" ref="AA84:AA115" si="34">IF(AND(F84="N/A",G84&lt;&gt;0),FALSE,TRUE)</f>
        <v>1</v>
      </c>
      <c r="AB84" s="449" t="b">
        <f t="shared" ref="AB84:AB115" si="35">IF(AND(I84="N/A",J84&lt;&gt;0),FALSE,TRUE)</f>
        <v>1</v>
      </c>
    </row>
    <row r="85" spans="1:28" ht="16.5" thickBot="1" x14ac:dyDescent="0.3">
      <c r="A85" s="315"/>
      <c r="B85" s="368">
        <v>66</v>
      </c>
      <c r="C85" s="7"/>
      <c r="D85" s="22"/>
      <c r="E85" s="368">
        <v>66</v>
      </c>
      <c r="F85" s="7"/>
      <c r="G85" s="22"/>
      <c r="H85" s="368">
        <v>66</v>
      </c>
      <c r="I85" s="7"/>
      <c r="J85" s="22"/>
      <c r="K85" s="368">
        <v>66</v>
      </c>
      <c r="L85" s="7"/>
      <c r="M85" s="315"/>
      <c r="N85" s="315"/>
      <c r="P85" s="449" t="b">
        <f t="shared" si="23"/>
        <v>1</v>
      </c>
      <c r="Q85" s="449" t="b">
        <f t="shared" si="24"/>
        <v>1</v>
      </c>
      <c r="R85" s="449" t="b">
        <f t="shared" si="25"/>
        <v>1</v>
      </c>
      <c r="S85" s="449" t="b">
        <f t="shared" si="26"/>
        <v>1</v>
      </c>
      <c r="T85" s="449" t="b">
        <f t="shared" si="27"/>
        <v>1</v>
      </c>
      <c r="U85" s="449" t="b">
        <f t="shared" si="28"/>
        <v>1</v>
      </c>
      <c r="V85" s="449" t="b">
        <f t="shared" si="29"/>
        <v>1</v>
      </c>
      <c r="W85" s="449" t="b">
        <f t="shared" si="30"/>
        <v>1</v>
      </c>
      <c r="X85" s="449" t="b">
        <f t="shared" si="31"/>
        <v>1</v>
      </c>
      <c r="Y85" s="449" t="b">
        <f t="shared" si="32"/>
        <v>1</v>
      </c>
      <c r="Z85" s="449" t="b">
        <f t="shared" si="33"/>
        <v>1</v>
      </c>
      <c r="AA85" s="449" t="b">
        <f t="shared" si="34"/>
        <v>1</v>
      </c>
      <c r="AB85" s="449" t="b">
        <f t="shared" si="35"/>
        <v>1</v>
      </c>
    </row>
    <row r="86" spans="1:28" ht="16.5" thickBot="1" x14ac:dyDescent="0.3">
      <c r="A86" s="315"/>
      <c r="B86" s="368">
        <v>67</v>
      </c>
      <c r="C86" s="7"/>
      <c r="D86" s="22"/>
      <c r="E86" s="368">
        <v>67</v>
      </c>
      <c r="F86" s="7"/>
      <c r="G86" s="22"/>
      <c r="H86" s="368">
        <v>67</v>
      </c>
      <c r="I86" s="7"/>
      <c r="J86" s="22"/>
      <c r="K86" s="368">
        <v>67</v>
      </c>
      <c r="L86" s="7"/>
      <c r="M86" s="315"/>
      <c r="N86" s="315"/>
      <c r="P86" s="449" t="b">
        <f t="shared" si="23"/>
        <v>1</v>
      </c>
      <c r="Q86" s="449" t="b">
        <f t="shared" si="24"/>
        <v>1</v>
      </c>
      <c r="R86" s="449" t="b">
        <f t="shared" si="25"/>
        <v>1</v>
      </c>
      <c r="S86" s="449" t="b">
        <f t="shared" si="26"/>
        <v>1</v>
      </c>
      <c r="T86" s="449" t="b">
        <f t="shared" si="27"/>
        <v>1</v>
      </c>
      <c r="U86" s="449" t="b">
        <f t="shared" si="28"/>
        <v>1</v>
      </c>
      <c r="V86" s="449" t="b">
        <f t="shared" si="29"/>
        <v>1</v>
      </c>
      <c r="W86" s="449" t="b">
        <f t="shared" si="30"/>
        <v>1</v>
      </c>
      <c r="X86" s="449" t="b">
        <f t="shared" si="31"/>
        <v>1</v>
      </c>
      <c r="Y86" s="449" t="b">
        <f t="shared" si="32"/>
        <v>1</v>
      </c>
      <c r="Z86" s="449" t="b">
        <f t="shared" si="33"/>
        <v>1</v>
      </c>
      <c r="AA86" s="449" t="b">
        <f t="shared" si="34"/>
        <v>1</v>
      </c>
      <c r="AB86" s="449" t="b">
        <f t="shared" si="35"/>
        <v>1</v>
      </c>
    </row>
    <row r="87" spans="1:28" ht="16.5" thickBot="1" x14ac:dyDescent="0.3">
      <c r="A87" s="315"/>
      <c r="B87" s="368">
        <v>68</v>
      </c>
      <c r="C87" s="7"/>
      <c r="D87" s="22"/>
      <c r="E87" s="368">
        <v>68</v>
      </c>
      <c r="F87" s="7"/>
      <c r="G87" s="22"/>
      <c r="H87" s="368">
        <v>68</v>
      </c>
      <c r="I87" s="7"/>
      <c r="J87" s="22"/>
      <c r="K87" s="368">
        <v>68</v>
      </c>
      <c r="L87" s="7"/>
      <c r="M87" s="315"/>
      <c r="N87" s="315"/>
      <c r="P87" s="449" t="b">
        <f t="shared" si="23"/>
        <v>1</v>
      </c>
      <c r="Q87" s="449" t="b">
        <f t="shared" si="24"/>
        <v>1</v>
      </c>
      <c r="R87" s="449" t="b">
        <f t="shared" si="25"/>
        <v>1</v>
      </c>
      <c r="S87" s="449" t="b">
        <f t="shared" si="26"/>
        <v>1</v>
      </c>
      <c r="T87" s="449" t="b">
        <f t="shared" si="27"/>
        <v>1</v>
      </c>
      <c r="U87" s="449" t="b">
        <f t="shared" si="28"/>
        <v>1</v>
      </c>
      <c r="V87" s="449" t="b">
        <f t="shared" si="29"/>
        <v>1</v>
      </c>
      <c r="W87" s="449" t="b">
        <f t="shared" si="30"/>
        <v>1</v>
      </c>
      <c r="X87" s="449" t="b">
        <f t="shared" si="31"/>
        <v>1</v>
      </c>
      <c r="Y87" s="449" t="b">
        <f t="shared" si="32"/>
        <v>1</v>
      </c>
      <c r="Z87" s="449" t="b">
        <f t="shared" si="33"/>
        <v>1</v>
      </c>
      <c r="AA87" s="449" t="b">
        <f t="shared" si="34"/>
        <v>1</v>
      </c>
      <c r="AB87" s="449" t="b">
        <f t="shared" si="35"/>
        <v>1</v>
      </c>
    </row>
    <row r="88" spans="1:28" ht="16.5" thickBot="1" x14ac:dyDescent="0.3">
      <c r="A88" s="315"/>
      <c r="B88" s="368">
        <v>69</v>
      </c>
      <c r="C88" s="7"/>
      <c r="D88" s="22"/>
      <c r="E88" s="368">
        <v>69</v>
      </c>
      <c r="F88" s="7"/>
      <c r="G88" s="22"/>
      <c r="H88" s="368">
        <v>69</v>
      </c>
      <c r="I88" s="7"/>
      <c r="J88" s="22"/>
      <c r="K88" s="368">
        <v>69</v>
      </c>
      <c r="L88" s="7"/>
      <c r="M88" s="315"/>
      <c r="N88" s="315"/>
      <c r="P88" s="449" t="b">
        <f t="shared" si="23"/>
        <v>1</v>
      </c>
      <c r="Q88" s="449" t="b">
        <f t="shared" si="24"/>
        <v>1</v>
      </c>
      <c r="R88" s="449" t="b">
        <f t="shared" si="25"/>
        <v>1</v>
      </c>
      <c r="S88" s="449" t="b">
        <f t="shared" si="26"/>
        <v>1</v>
      </c>
      <c r="T88" s="449" t="b">
        <f t="shared" si="27"/>
        <v>1</v>
      </c>
      <c r="U88" s="449" t="b">
        <f t="shared" si="28"/>
        <v>1</v>
      </c>
      <c r="V88" s="449" t="b">
        <f t="shared" si="29"/>
        <v>1</v>
      </c>
      <c r="W88" s="449" t="b">
        <f t="shared" si="30"/>
        <v>1</v>
      </c>
      <c r="X88" s="449" t="b">
        <f t="shared" si="31"/>
        <v>1</v>
      </c>
      <c r="Y88" s="449" t="b">
        <f t="shared" si="32"/>
        <v>1</v>
      </c>
      <c r="Z88" s="449" t="b">
        <f t="shared" si="33"/>
        <v>1</v>
      </c>
      <c r="AA88" s="449" t="b">
        <f t="shared" si="34"/>
        <v>1</v>
      </c>
      <c r="AB88" s="449" t="b">
        <f t="shared" si="35"/>
        <v>1</v>
      </c>
    </row>
    <row r="89" spans="1:28" ht="16.5" thickBot="1" x14ac:dyDescent="0.3">
      <c r="A89" s="315"/>
      <c r="B89" s="368">
        <v>70</v>
      </c>
      <c r="C89" s="7"/>
      <c r="D89" s="22"/>
      <c r="E89" s="368">
        <v>70</v>
      </c>
      <c r="F89" s="7"/>
      <c r="G89" s="22"/>
      <c r="H89" s="368">
        <v>70</v>
      </c>
      <c r="I89" s="7"/>
      <c r="J89" s="22"/>
      <c r="K89" s="368">
        <v>70</v>
      </c>
      <c r="L89" s="7"/>
      <c r="M89" s="315"/>
      <c r="N89" s="315"/>
      <c r="P89" s="449" t="b">
        <f t="shared" si="23"/>
        <v>1</v>
      </c>
      <c r="Q89" s="449" t="b">
        <f t="shared" si="24"/>
        <v>1</v>
      </c>
      <c r="R89" s="449" t="b">
        <f t="shared" si="25"/>
        <v>1</v>
      </c>
      <c r="S89" s="449" t="b">
        <f t="shared" si="26"/>
        <v>1</v>
      </c>
      <c r="T89" s="449" t="b">
        <f t="shared" si="27"/>
        <v>1</v>
      </c>
      <c r="U89" s="449" t="b">
        <f t="shared" si="28"/>
        <v>1</v>
      </c>
      <c r="V89" s="449" t="b">
        <f t="shared" si="29"/>
        <v>1</v>
      </c>
      <c r="W89" s="449" t="b">
        <f t="shared" si="30"/>
        <v>1</v>
      </c>
      <c r="X89" s="449" t="b">
        <f t="shared" si="31"/>
        <v>1</v>
      </c>
      <c r="Y89" s="449" t="b">
        <f t="shared" si="32"/>
        <v>1</v>
      </c>
      <c r="Z89" s="449" t="b">
        <f t="shared" si="33"/>
        <v>1</v>
      </c>
      <c r="AA89" s="449" t="b">
        <f t="shared" si="34"/>
        <v>1</v>
      </c>
      <c r="AB89" s="449" t="b">
        <f t="shared" si="35"/>
        <v>1</v>
      </c>
    </row>
    <row r="90" spans="1:28" ht="16.5" thickBot="1" x14ac:dyDescent="0.3">
      <c r="A90" s="315"/>
      <c r="B90" s="368">
        <v>71</v>
      </c>
      <c r="C90" s="7"/>
      <c r="D90" s="22"/>
      <c r="E90" s="368">
        <v>71</v>
      </c>
      <c r="F90" s="7"/>
      <c r="G90" s="22"/>
      <c r="H90" s="368">
        <v>71</v>
      </c>
      <c r="I90" s="7"/>
      <c r="J90" s="22"/>
      <c r="K90" s="368">
        <v>71</v>
      </c>
      <c r="L90" s="7"/>
      <c r="M90" s="315"/>
      <c r="N90" s="315"/>
      <c r="P90" s="449" t="b">
        <f t="shared" si="23"/>
        <v>1</v>
      </c>
      <c r="Q90" s="449" t="b">
        <f t="shared" si="24"/>
        <v>1</v>
      </c>
      <c r="R90" s="449" t="b">
        <f t="shared" si="25"/>
        <v>1</v>
      </c>
      <c r="S90" s="449" t="b">
        <f t="shared" si="26"/>
        <v>1</v>
      </c>
      <c r="T90" s="449" t="b">
        <f t="shared" si="27"/>
        <v>1</v>
      </c>
      <c r="U90" s="449" t="b">
        <f t="shared" si="28"/>
        <v>1</v>
      </c>
      <c r="V90" s="449" t="b">
        <f t="shared" si="29"/>
        <v>1</v>
      </c>
      <c r="W90" s="449" t="b">
        <f t="shared" si="30"/>
        <v>1</v>
      </c>
      <c r="X90" s="449" t="b">
        <f t="shared" si="31"/>
        <v>1</v>
      </c>
      <c r="Y90" s="449" t="b">
        <f t="shared" si="32"/>
        <v>1</v>
      </c>
      <c r="Z90" s="449" t="b">
        <f t="shared" si="33"/>
        <v>1</v>
      </c>
      <c r="AA90" s="449" t="b">
        <f t="shared" si="34"/>
        <v>1</v>
      </c>
      <c r="AB90" s="449" t="b">
        <f t="shared" si="35"/>
        <v>1</v>
      </c>
    </row>
    <row r="91" spans="1:28" ht="16.5" thickBot="1" x14ac:dyDescent="0.3">
      <c r="A91" s="315"/>
      <c r="B91" s="368">
        <v>72</v>
      </c>
      <c r="C91" s="7"/>
      <c r="D91" s="22"/>
      <c r="E91" s="368">
        <v>72</v>
      </c>
      <c r="F91" s="7"/>
      <c r="G91" s="22"/>
      <c r="H91" s="368">
        <v>72</v>
      </c>
      <c r="I91" s="7"/>
      <c r="J91" s="22"/>
      <c r="K91" s="368">
        <v>72</v>
      </c>
      <c r="L91" s="7"/>
      <c r="M91" s="315"/>
      <c r="N91" s="315"/>
      <c r="P91" s="449" t="b">
        <f t="shared" si="23"/>
        <v>1</v>
      </c>
      <c r="Q91" s="449" t="b">
        <f t="shared" si="24"/>
        <v>1</v>
      </c>
      <c r="R91" s="449" t="b">
        <f t="shared" si="25"/>
        <v>1</v>
      </c>
      <c r="S91" s="449" t="b">
        <f t="shared" si="26"/>
        <v>1</v>
      </c>
      <c r="T91" s="449" t="b">
        <f t="shared" si="27"/>
        <v>1</v>
      </c>
      <c r="U91" s="449" t="b">
        <f t="shared" si="28"/>
        <v>1</v>
      </c>
      <c r="V91" s="449" t="b">
        <f t="shared" si="29"/>
        <v>1</v>
      </c>
      <c r="W91" s="449" t="b">
        <f t="shared" si="30"/>
        <v>1</v>
      </c>
      <c r="X91" s="449" t="b">
        <f t="shared" si="31"/>
        <v>1</v>
      </c>
      <c r="Y91" s="449" t="b">
        <f t="shared" si="32"/>
        <v>1</v>
      </c>
      <c r="Z91" s="449" t="b">
        <f t="shared" si="33"/>
        <v>1</v>
      </c>
      <c r="AA91" s="449" t="b">
        <f t="shared" si="34"/>
        <v>1</v>
      </c>
      <c r="AB91" s="449" t="b">
        <f t="shared" si="35"/>
        <v>1</v>
      </c>
    </row>
    <row r="92" spans="1:28" ht="16.5" thickBot="1" x14ac:dyDescent="0.3">
      <c r="A92" s="315"/>
      <c r="B92" s="368">
        <v>73</v>
      </c>
      <c r="C92" s="7"/>
      <c r="D92" s="22"/>
      <c r="E92" s="368">
        <v>73</v>
      </c>
      <c r="F92" s="7"/>
      <c r="G92" s="22"/>
      <c r="H92" s="368">
        <v>73</v>
      </c>
      <c r="I92" s="7"/>
      <c r="J92" s="22"/>
      <c r="K92" s="368">
        <v>73</v>
      </c>
      <c r="L92" s="7"/>
      <c r="M92" s="315"/>
      <c r="N92" s="315"/>
      <c r="P92" s="449" t="b">
        <f t="shared" si="23"/>
        <v>1</v>
      </c>
      <c r="Q92" s="449" t="b">
        <f t="shared" si="24"/>
        <v>1</v>
      </c>
      <c r="R92" s="449" t="b">
        <f t="shared" si="25"/>
        <v>1</v>
      </c>
      <c r="S92" s="449" t="b">
        <f t="shared" si="26"/>
        <v>1</v>
      </c>
      <c r="T92" s="449" t="b">
        <f t="shared" si="27"/>
        <v>1</v>
      </c>
      <c r="U92" s="449" t="b">
        <f t="shared" si="28"/>
        <v>1</v>
      </c>
      <c r="V92" s="449" t="b">
        <f t="shared" si="29"/>
        <v>1</v>
      </c>
      <c r="W92" s="449" t="b">
        <f t="shared" si="30"/>
        <v>1</v>
      </c>
      <c r="X92" s="449" t="b">
        <f t="shared" si="31"/>
        <v>1</v>
      </c>
      <c r="Y92" s="449" t="b">
        <f t="shared" si="32"/>
        <v>1</v>
      </c>
      <c r="Z92" s="449" t="b">
        <f t="shared" si="33"/>
        <v>1</v>
      </c>
      <c r="AA92" s="449" t="b">
        <f t="shared" si="34"/>
        <v>1</v>
      </c>
      <c r="AB92" s="449" t="b">
        <f t="shared" si="35"/>
        <v>1</v>
      </c>
    </row>
    <row r="93" spans="1:28" ht="16.5" thickBot="1" x14ac:dyDescent="0.3">
      <c r="A93" s="315"/>
      <c r="B93" s="368">
        <v>74</v>
      </c>
      <c r="C93" s="7"/>
      <c r="D93" s="22"/>
      <c r="E93" s="368">
        <v>74</v>
      </c>
      <c r="F93" s="7"/>
      <c r="G93" s="22"/>
      <c r="H93" s="368">
        <v>74</v>
      </c>
      <c r="I93" s="7"/>
      <c r="J93" s="22"/>
      <c r="K93" s="368">
        <v>74</v>
      </c>
      <c r="L93" s="7"/>
      <c r="M93" s="315"/>
      <c r="N93" s="315"/>
      <c r="P93" s="449" t="b">
        <f t="shared" si="23"/>
        <v>1</v>
      </c>
      <c r="Q93" s="449" t="b">
        <f t="shared" si="24"/>
        <v>1</v>
      </c>
      <c r="R93" s="449" t="b">
        <f t="shared" si="25"/>
        <v>1</v>
      </c>
      <c r="S93" s="449" t="b">
        <f t="shared" si="26"/>
        <v>1</v>
      </c>
      <c r="T93" s="449" t="b">
        <f t="shared" si="27"/>
        <v>1</v>
      </c>
      <c r="U93" s="449" t="b">
        <f t="shared" si="28"/>
        <v>1</v>
      </c>
      <c r="V93" s="449" t="b">
        <f t="shared" si="29"/>
        <v>1</v>
      </c>
      <c r="W93" s="449" t="b">
        <f t="shared" si="30"/>
        <v>1</v>
      </c>
      <c r="X93" s="449" t="b">
        <f t="shared" si="31"/>
        <v>1</v>
      </c>
      <c r="Y93" s="449" t="b">
        <f t="shared" si="32"/>
        <v>1</v>
      </c>
      <c r="Z93" s="449" t="b">
        <f t="shared" si="33"/>
        <v>1</v>
      </c>
      <c r="AA93" s="449" t="b">
        <f t="shared" si="34"/>
        <v>1</v>
      </c>
      <c r="AB93" s="449" t="b">
        <f t="shared" si="35"/>
        <v>1</v>
      </c>
    </row>
    <row r="94" spans="1:28" ht="16.5" thickBot="1" x14ac:dyDescent="0.3">
      <c r="A94" s="315"/>
      <c r="B94" s="368">
        <v>75</v>
      </c>
      <c r="C94" s="7"/>
      <c r="D94" s="22"/>
      <c r="E94" s="368">
        <v>75</v>
      </c>
      <c r="F94" s="7"/>
      <c r="G94" s="22"/>
      <c r="H94" s="368">
        <v>75</v>
      </c>
      <c r="I94" s="7"/>
      <c r="J94" s="22"/>
      <c r="K94" s="368">
        <v>75</v>
      </c>
      <c r="L94" s="7"/>
      <c r="M94" s="315"/>
      <c r="N94" s="315"/>
      <c r="P94" s="449" t="b">
        <f t="shared" si="23"/>
        <v>1</v>
      </c>
      <c r="Q94" s="449" t="b">
        <f t="shared" si="24"/>
        <v>1</v>
      </c>
      <c r="R94" s="449" t="b">
        <f t="shared" si="25"/>
        <v>1</v>
      </c>
      <c r="S94" s="449" t="b">
        <f t="shared" si="26"/>
        <v>1</v>
      </c>
      <c r="T94" s="449" t="b">
        <f t="shared" si="27"/>
        <v>1</v>
      </c>
      <c r="U94" s="449" t="b">
        <f t="shared" si="28"/>
        <v>1</v>
      </c>
      <c r="V94" s="449" t="b">
        <f t="shared" si="29"/>
        <v>1</v>
      </c>
      <c r="W94" s="449" t="b">
        <f t="shared" si="30"/>
        <v>1</v>
      </c>
      <c r="X94" s="449" t="b">
        <f t="shared" si="31"/>
        <v>1</v>
      </c>
      <c r="Y94" s="449" t="b">
        <f t="shared" si="32"/>
        <v>1</v>
      </c>
      <c r="Z94" s="449" t="b">
        <f t="shared" si="33"/>
        <v>1</v>
      </c>
      <c r="AA94" s="449" t="b">
        <f t="shared" si="34"/>
        <v>1</v>
      </c>
      <c r="AB94" s="449" t="b">
        <f t="shared" si="35"/>
        <v>1</v>
      </c>
    </row>
    <row r="95" spans="1:28" ht="16.5" thickBot="1" x14ac:dyDescent="0.3">
      <c r="A95" s="315"/>
      <c r="B95" s="368">
        <v>76</v>
      </c>
      <c r="C95" s="7"/>
      <c r="D95" s="22"/>
      <c r="E95" s="368">
        <v>76</v>
      </c>
      <c r="F95" s="7"/>
      <c r="G95" s="22"/>
      <c r="H95" s="368">
        <v>76</v>
      </c>
      <c r="I95" s="7"/>
      <c r="J95" s="22"/>
      <c r="K95" s="368">
        <v>76</v>
      </c>
      <c r="L95" s="7"/>
      <c r="M95" s="315"/>
      <c r="N95" s="315"/>
      <c r="P95" s="449" t="b">
        <f t="shared" si="23"/>
        <v>1</v>
      </c>
      <c r="Q95" s="449" t="b">
        <f t="shared" si="24"/>
        <v>1</v>
      </c>
      <c r="R95" s="449" t="b">
        <f t="shared" si="25"/>
        <v>1</v>
      </c>
      <c r="S95" s="449" t="b">
        <f t="shared" si="26"/>
        <v>1</v>
      </c>
      <c r="T95" s="449" t="b">
        <f t="shared" si="27"/>
        <v>1</v>
      </c>
      <c r="U95" s="449" t="b">
        <f t="shared" si="28"/>
        <v>1</v>
      </c>
      <c r="V95" s="449" t="b">
        <f t="shared" si="29"/>
        <v>1</v>
      </c>
      <c r="W95" s="449" t="b">
        <f t="shared" si="30"/>
        <v>1</v>
      </c>
      <c r="X95" s="449" t="b">
        <f t="shared" si="31"/>
        <v>1</v>
      </c>
      <c r="Y95" s="449" t="b">
        <f t="shared" si="32"/>
        <v>1</v>
      </c>
      <c r="Z95" s="449" t="b">
        <f t="shared" si="33"/>
        <v>1</v>
      </c>
      <c r="AA95" s="449" t="b">
        <f t="shared" si="34"/>
        <v>1</v>
      </c>
      <c r="AB95" s="449" t="b">
        <f t="shared" si="35"/>
        <v>1</v>
      </c>
    </row>
    <row r="96" spans="1:28" ht="16.5" thickBot="1" x14ac:dyDescent="0.3">
      <c r="A96" s="315"/>
      <c r="B96" s="368">
        <v>77</v>
      </c>
      <c r="C96" s="7"/>
      <c r="D96" s="22"/>
      <c r="E96" s="368">
        <v>77</v>
      </c>
      <c r="F96" s="7"/>
      <c r="G96" s="22"/>
      <c r="H96" s="368">
        <v>77</v>
      </c>
      <c r="I96" s="7"/>
      <c r="J96" s="22"/>
      <c r="K96" s="368">
        <v>77</v>
      </c>
      <c r="L96" s="7"/>
      <c r="M96" s="315"/>
      <c r="N96" s="315"/>
      <c r="P96" s="449" t="b">
        <f t="shared" si="23"/>
        <v>1</v>
      </c>
      <c r="Q96" s="449" t="b">
        <f t="shared" si="24"/>
        <v>1</v>
      </c>
      <c r="R96" s="449" t="b">
        <f t="shared" si="25"/>
        <v>1</v>
      </c>
      <c r="S96" s="449" t="b">
        <f t="shared" si="26"/>
        <v>1</v>
      </c>
      <c r="T96" s="449" t="b">
        <f t="shared" si="27"/>
        <v>1</v>
      </c>
      <c r="U96" s="449" t="b">
        <f t="shared" si="28"/>
        <v>1</v>
      </c>
      <c r="V96" s="449" t="b">
        <f t="shared" si="29"/>
        <v>1</v>
      </c>
      <c r="W96" s="449" t="b">
        <f t="shared" si="30"/>
        <v>1</v>
      </c>
      <c r="X96" s="449" t="b">
        <f t="shared" si="31"/>
        <v>1</v>
      </c>
      <c r="Y96" s="449" t="b">
        <f t="shared" si="32"/>
        <v>1</v>
      </c>
      <c r="Z96" s="449" t="b">
        <f t="shared" si="33"/>
        <v>1</v>
      </c>
      <c r="AA96" s="449" t="b">
        <f t="shared" si="34"/>
        <v>1</v>
      </c>
      <c r="AB96" s="449" t="b">
        <f t="shared" si="35"/>
        <v>1</v>
      </c>
    </row>
    <row r="97" spans="1:28" ht="16.5" thickBot="1" x14ac:dyDescent="0.3">
      <c r="A97" s="315"/>
      <c r="B97" s="368">
        <v>78</v>
      </c>
      <c r="C97" s="7"/>
      <c r="D97" s="22"/>
      <c r="E97" s="368">
        <v>78</v>
      </c>
      <c r="F97" s="7"/>
      <c r="G97" s="22"/>
      <c r="H97" s="368">
        <v>78</v>
      </c>
      <c r="I97" s="7"/>
      <c r="J97" s="22"/>
      <c r="K97" s="368">
        <v>78</v>
      </c>
      <c r="L97" s="7"/>
      <c r="M97" s="315"/>
      <c r="N97" s="315"/>
      <c r="P97" s="449" t="b">
        <f t="shared" si="23"/>
        <v>1</v>
      </c>
      <c r="Q97" s="449" t="b">
        <f t="shared" si="24"/>
        <v>1</v>
      </c>
      <c r="R97" s="449" t="b">
        <f t="shared" si="25"/>
        <v>1</v>
      </c>
      <c r="S97" s="449" t="b">
        <f t="shared" si="26"/>
        <v>1</v>
      </c>
      <c r="T97" s="449" t="b">
        <f t="shared" si="27"/>
        <v>1</v>
      </c>
      <c r="U97" s="449" t="b">
        <f t="shared" si="28"/>
        <v>1</v>
      </c>
      <c r="V97" s="449" t="b">
        <f t="shared" si="29"/>
        <v>1</v>
      </c>
      <c r="W97" s="449" t="b">
        <f t="shared" si="30"/>
        <v>1</v>
      </c>
      <c r="X97" s="449" t="b">
        <f t="shared" si="31"/>
        <v>1</v>
      </c>
      <c r="Y97" s="449" t="b">
        <f t="shared" si="32"/>
        <v>1</v>
      </c>
      <c r="Z97" s="449" t="b">
        <f t="shared" si="33"/>
        <v>1</v>
      </c>
      <c r="AA97" s="449" t="b">
        <f t="shared" si="34"/>
        <v>1</v>
      </c>
      <c r="AB97" s="449" t="b">
        <f t="shared" si="35"/>
        <v>1</v>
      </c>
    </row>
    <row r="98" spans="1:28" ht="16.5" thickBot="1" x14ac:dyDescent="0.3">
      <c r="A98" s="315"/>
      <c r="B98" s="368">
        <v>79</v>
      </c>
      <c r="C98" s="7"/>
      <c r="D98" s="22"/>
      <c r="E98" s="368">
        <v>79</v>
      </c>
      <c r="F98" s="7"/>
      <c r="G98" s="22"/>
      <c r="H98" s="368">
        <v>79</v>
      </c>
      <c r="I98" s="7"/>
      <c r="J98" s="22"/>
      <c r="K98" s="368">
        <v>79</v>
      </c>
      <c r="L98" s="7"/>
      <c r="M98" s="315"/>
      <c r="N98" s="315"/>
      <c r="P98" s="449" t="b">
        <f t="shared" si="23"/>
        <v>1</v>
      </c>
      <c r="Q98" s="449" t="b">
        <f t="shared" si="24"/>
        <v>1</v>
      </c>
      <c r="R98" s="449" t="b">
        <f t="shared" si="25"/>
        <v>1</v>
      </c>
      <c r="S98" s="449" t="b">
        <f t="shared" si="26"/>
        <v>1</v>
      </c>
      <c r="T98" s="449" t="b">
        <f t="shared" si="27"/>
        <v>1</v>
      </c>
      <c r="U98" s="449" t="b">
        <f t="shared" si="28"/>
        <v>1</v>
      </c>
      <c r="V98" s="449" t="b">
        <f t="shared" si="29"/>
        <v>1</v>
      </c>
      <c r="W98" s="449" t="b">
        <f t="shared" si="30"/>
        <v>1</v>
      </c>
      <c r="X98" s="449" t="b">
        <f t="shared" si="31"/>
        <v>1</v>
      </c>
      <c r="Y98" s="449" t="b">
        <f t="shared" si="32"/>
        <v>1</v>
      </c>
      <c r="Z98" s="449" t="b">
        <f t="shared" si="33"/>
        <v>1</v>
      </c>
      <c r="AA98" s="449" t="b">
        <f t="shared" si="34"/>
        <v>1</v>
      </c>
      <c r="AB98" s="449" t="b">
        <f t="shared" si="35"/>
        <v>1</v>
      </c>
    </row>
    <row r="99" spans="1:28" ht="16.5" thickBot="1" x14ac:dyDescent="0.3">
      <c r="A99" s="315"/>
      <c r="B99" s="368">
        <v>80</v>
      </c>
      <c r="C99" s="7"/>
      <c r="D99" s="22"/>
      <c r="E99" s="368">
        <v>80</v>
      </c>
      <c r="F99" s="7"/>
      <c r="G99" s="22"/>
      <c r="H99" s="368">
        <v>80</v>
      </c>
      <c r="I99" s="7"/>
      <c r="J99" s="22"/>
      <c r="K99" s="368">
        <v>80</v>
      </c>
      <c r="L99" s="7"/>
      <c r="M99" s="315"/>
      <c r="N99" s="315"/>
      <c r="P99" s="449" t="b">
        <f t="shared" si="23"/>
        <v>1</v>
      </c>
      <c r="Q99" s="449" t="b">
        <f t="shared" si="24"/>
        <v>1</v>
      </c>
      <c r="R99" s="449" t="b">
        <f t="shared" si="25"/>
        <v>1</v>
      </c>
      <c r="S99" s="449" t="b">
        <f t="shared" si="26"/>
        <v>1</v>
      </c>
      <c r="T99" s="449" t="b">
        <f t="shared" si="27"/>
        <v>1</v>
      </c>
      <c r="U99" s="449" t="b">
        <f t="shared" si="28"/>
        <v>1</v>
      </c>
      <c r="V99" s="449" t="b">
        <f t="shared" si="29"/>
        <v>1</v>
      </c>
      <c r="W99" s="449" t="b">
        <f t="shared" si="30"/>
        <v>1</v>
      </c>
      <c r="X99" s="449" t="b">
        <f t="shared" si="31"/>
        <v>1</v>
      </c>
      <c r="Y99" s="449" t="b">
        <f t="shared" si="32"/>
        <v>1</v>
      </c>
      <c r="Z99" s="449" t="b">
        <f t="shared" si="33"/>
        <v>1</v>
      </c>
      <c r="AA99" s="449" t="b">
        <f t="shared" si="34"/>
        <v>1</v>
      </c>
      <c r="AB99" s="449" t="b">
        <f t="shared" si="35"/>
        <v>1</v>
      </c>
    </row>
    <row r="100" spans="1:28" ht="16.5" thickBot="1" x14ac:dyDescent="0.3">
      <c r="A100" s="315"/>
      <c r="B100" s="368">
        <v>81</v>
      </c>
      <c r="C100" s="7"/>
      <c r="D100" s="22"/>
      <c r="E100" s="368">
        <v>81</v>
      </c>
      <c r="F100" s="7"/>
      <c r="G100" s="22"/>
      <c r="H100" s="368">
        <v>81</v>
      </c>
      <c r="I100" s="7"/>
      <c r="J100" s="22"/>
      <c r="K100" s="368">
        <v>81</v>
      </c>
      <c r="L100" s="7"/>
      <c r="M100" s="315"/>
      <c r="N100" s="315"/>
      <c r="P100" s="449" t="b">
        <f t="shared" si="23"/>
        <v>1</v>
      </c>
      <c r="Q100" s="449" t="b">
        <f t="shared" si="24"/>
        <v>1</v>
      </c>
      <c r="R100" s="449" t="b">
        <f t="shared" si="25"/>
        <v>1</v>
      </c>
      <c r="S100" s="449" t="b">
        <f t="shared" si="26"/>
        <v>1</v>
      </c>
      <c r="T100" s="449" t="b">
        <f t="shared" si="27"/>
        <v>1</v>
      </c>
      <c r="U100" s="449" t="b">
        <f t="shared" si="28"/>
        <v>1</v>
      </c>
      <c r="V100" s="449" t="b">
        <f t="shared" si="29"/>
        <v>1</v>
      </c>
      <c r="W100" s="449" t="b">
        <f t="shared" si="30"/>
        <v>1</v>
      </c>
      <c r="X100" s="449" t="b">
        <f t="shared" si="31"/>
        <v>1</v>
      </c>
      <c r="Y100" s="449" t="b">
        <f t="shared" si="32"/>
        <v>1</v>
      </c>
      <c r="Z100" s="449" t="b">
        <f t="shared" si="33"/>
        <v>1</v>
      </c>
      <c r="AA100" s="449" t="b">
        <f t="shared" si="34"/>
        <v>1</v>
      </c>
      <c r="AB100" s="449" t="b">
        <f t="shared" si="35"/>
        <v>1</v>
      </c>
    </row>
    <row r="101" spans="1:28" ht="16.5" thickBot="1" x14ac:dyDescent="0.3">
      <c r="A101" s="315"/>
      <c r="B101" s="368">
        <v>82</v>
      </c>
      <c r="C101" s="7"/>
      <c r="D101" s="22"/>
      <c r="E101" s="368">
        <v>82</v>
      </c>
      <c r="F101" s="7"/>
      <c r="G101" s="22"/>
      <c r="H101" s="368">
        <v>82</v>
      </c>
      <c r="I101" s="7"/>
      <c r="J101" s="22"/>
      <c r="K101" s="368">
        <v>82</v>
      </c>
      <c r="L101" s="7"/>
      <c r="M101" s="315"/>
      <c r="N101" s="315"/>
      <c r="P101" s="449" t="b">
        <f t="shared" si="23"/>
        <v>1</v>
      </c>
      <c r="Q101" s="449" t="b">
        <f t="shared" si="24"/>
        <v>1</v>
      </c>
      <c r="R101" s="449" t="b">
        <f t="shared" si="25"/>
        <v>1</v>
      </c>
      <c r="S101" s="449" t="b">
        <f t="shared" si="26"/>
        <v>1</v>
      </c>
      <c r="T101" s="449" t="b">
        <f t="shared" si="27"/>
        <v>1</v>
      </c>
      <c r="U101" s="449" t="b">
        <f t="shared" si="28"/>
        <v>1</v>
      </c>
      <c r="V101" s="449" t="b">
        <f t="shared" si="29"/>
        <v>1</v>
      </c>
      <c r="W101" s="449" t="b">
        <f t="shared" si="30"/>
        <v>1</v>
      </c>
      <c r="X101" s="449" t="b">
        <f t="shared" si="31"/>
        <v>1</v>
      </c>
      <c r="Y101" s="449" t="b">
        <f t="shared" si="32"/>
        <v>1</v>
      </c>
      <c r="Z101" s="449" t="b">
        <f t="shared" si="33"/>
        <v>1</v>
      </c>
      <c r="AA101" s="449" t="b">
        <f t="shared" si="34"/>
        <v>1</v>
      </c>
      <c r="AB101" s="449" t="b">
        <f t="shared" si="35"/>
        <v>1</v>
      </c>
    </row>
    <row r="102" spans="1:28" ht="16.5" thickBot="1" x14ac:dyDescent="0.3">
      <c r="A102" s="315"/>
      <c r="B102" s="368">
        <v>83</v>
      </c>
      <c r="C102" s="7"/>
      <c r="D102" s="22"/>
      <c r="E102" s="368">
        <v>83</v>
      </c>
      <c r="F102" s="7"/>
      <c r="G102" s="22"/>
      <c r="H102" s="368">
        <v>83</v>
      </c>
      <c r="I102" s="7"/>
      <c r="J102" s="22"/>
      <c r="K102" s="368">
        <v>83</v>
      </c>
      <c r="L102" s="7"/>
      <c r="M102" s="315"/>
      <c r="N102" s="315"/>
      <c r="P102" s="449" t="b">
        <f t="shared" si="23"/>
        <v>1</v>
      </c>
      <c r="Q102" s="449" t="b">
        <f t="shared" si="24"/>
        <v>1</v>
      </c>
      <c r="R102" s="449" t="b">
        <f t="shared" si="25"/>
        <v>1</v>
      </c>
      <c r="S102" s="449" t="b">
        <f t="shared" si="26"/>
        <v>1</v>
      </c>
      <c r="T102" s="449" t="b">
        <f t="shared" si="27"/>
        <v>1</v>
      </c>
      <c r="U102" s="449" t="b">
        <f t="shared" si="28"/>
        <v>1</v>
      </c>
      <c r="V102" s="449" t="b">
        <f t="shared" si="29"/>
        <v>1</v>
      </c>
      <c r="W102" s="449" t="b">
        <f t="shared" si="30"/>
        <v>1</v>
      </c>
      <c r="X102" s="449" t="b">
        <f t="shared" si="31"/>
        <v>1</v>
      </c>
      <c r="Y102" s="449" t="b">
        <f t="shared" si="32"/>
        <v>1</v>
      </c>
      <c r="Z102" s="449" t="b">
        <f t="shared" si="33"/>
        <v>1</v>
      </c>
      <c r="AA102" s="449" t="b">
        <f t="shared" si="34"/>
        <v>1</v>
      </c>
      <c r="AB102" s="449" t="b">
        <f t="shared" si="35"/>
        <v>1</v>
      </c>
    </row>
    <row r="103" spans="1:28" ht="16.5" thickBot="1" x14ac:dyDescent="0.3">
      <c r="A103" s="315"/>
      <c r="B103" s="368">
        <v>84</v>
      </c>
      <c r="C103" s="7"/>
      <c r="D103" s="22"/>
      <c r="E103" s="368">
        <v>84</v>
      </c>
      <c r="F103" s="7"/>
      <c r="G103" s="22"/>
      <c r="H103" s="368">
        <v>84</v>
      </c>
      <c r="I103" s="7"/>
      <c r="J103" s="22"/>
      <c r="K103" s="368">
        <v>84</v>
      </c>
      <c r="L103" s="7"/>
      <c r="M103" s="315"/>
      <c r="N103" s="315"/>
      <c r="P103" s="449" t="b">
        <f t="shared" si="23"/>
        <v>1</v>
      </c>
      <c r="Q103" s="449" t="b">
        <f t="shared" si="24"/>
        <v>1</v>
      </c>
      <c r="R103" s="449" t="b">
        <f t="shared" si="25"/>
        <v>1</v>
      </c>
      <c r="S103" s="449" t="b">
        <f t="shared" si="26"/>
        <v>1</v>
      </c>
      <c r="T103" s="449" t="b">
        <f t="shared" si="27"/>
        <v>1</v>
      </c>
      <c r="U103" s="449" t="b">
        <f t="shared" si="28"/>
        <v>1</v>
      </c>
      <c r="V103" s="449" t="b">
        <f t="shared" si="29"/>
        <v>1</v>
      </c>
      <c r="W103" s="449" t="b">
        <f t="shared" si="30"/>
        <v>1</v>
      </c>
      <c r="X103" s="449" t="b">
        <f t="shared" si="31"/>
        <v>1</v>
      </c>
      <c r="Y103" s="449" t="b">
        <f t="shared" si="32"/>
        <v>1</v>
      </c>
      <c r="Z103" s="449" t="b">
        <f t="shared" si="33"/>
        <v>1</v>
      </c>
      <c r="AA103" s="449" t="b">
        <f t="shared" si="34"/>
        <v>1</v>
      </c>
      <c r="AB103" s="449" t="b">
        <f t="shared" si="35"/>
        <v>1</v>
      </c>
    </row>
    <row r="104" spans="1:28" ht="16.5" thickBot="1" x14ac:dyDescent="0.3">
      <c r="A104" s="315"/>
      <c r="B104" s="368">
        <v>85</v>
      </c>
      <c r="C104" s="7"/>
      <c r="D104" s="22"/>
      <c r="E104" s="368">
        <v>85</v>
      </c>
      <c r="F104" s="7"/>
      <c r="G104" s="22"/>
      <c r="H104" s="368">
        <v>85</v>
      </c>
      <c r="I104" s="7"/>
      <c r="J104" s="22"/>
      <c r="K104" s="368">
        <v>85</v>
      </c>
      <c r="L104" s="7"/>
      <c r="M104" s="315"/>
      <c r="N104" s="315"/>
      <c r="P104" s="449" t="b">
        <f t="shared" si="23"/>
        <v>1</v>
      </c>
      <c r="Q104" s="449" t="b">
        <f t="shared" si="24"/>
        <v>1</v>
      </c>
      <c r="R104" s="449" t="b">
        <f t="shared" si="25"/>
        <v>1</v>
      </c>
      <c r="S104" s="449" t="b">
        <f t="shared" si="26"/>
        <v>1</v>
      </c>
      <c r="T104" s="449" t="b">
        <f t="shared" si="27"/>
        <v>1</v>
      </c>
      <c r="U104" s="449" t="b">
        <f t="shared" si="28"/>
        <v>1</v>
      </c>
      <c r="V104" s="449" t="b">
        <f t="shared" si="29"/>
        <v>1</v>
      </c>
      <c r="W104" s="449" t="b">
        <f t="shared" si="30"/>
        <v>1</v>
      </c>
      <c r="X104" s="449" t="b">
        <f t="shared" si="31"/>
        <v>1</v>
      </c>
      <c r="Y104" s="449" t="b">
        <f t="shared" si="32"/>
        <v>1</v>
      </c>
      <c r="Z104" s="449" t="b">
        <f t="shared" si="33"/>
        <v>1</v>
      </c>
      <c r="AA104" s="449" t="b">
        <f t="shared" si="34"/>
        <v>1</v>
      </c>
      <c r="AB104" s="449" t="b">
        <f t="shared" si="35"/>
        <v>1</v>
      </c>
    </row>
    <row r="105" spans="1:28" ht="16.5" thickBot="1" x14ac:dyDescent="0.3">
      <c r="A105" s="315"/>
      <c r="B105" s="368">
        <v>86</v>
      </c>
      <c r="C105" s="7"/>
      <c r="D105" s="22"/>
      <c r="E105" s="368">
        <v>86</v>
      </c>
      <c r="F105" s="7"/>
      <c r="G105" s="22"/>
      <c r="H105" s="368">
        <v>86</v>
      </c>
      <c r="I105" s="7"/>
      <c r="J105" s="22"/>
      <c r="K105" s="368">
        <v>86</v>
      </c>
      <c r="L105" s="7"/>
      <c r="M105" s="315"/>
      <c r="N105" s="315"/>
      <c r="P105" s="449" t="b">
        <f t="shared" si="23"/>
        <v>1</v>
      </c>
      <c r="Q105" s="449" t="b">
        <f t="shared" si="24"/>
        <v>1</v>
      </c>
      <c r="R105" s="449" t="b">
        <f t="shared" si="25"/>
        <v>1</v>
      </c>
      <c r="S105" s="449" t="b">
        <f t="shared" si="26"/>
        <v>1</v>
      </c>
      <c r="T105" s="449" t="b">
        <f t="shared" si="27"/>
        <v>1</v>
      </c>
      <c r="U105" s="449" t="b">
        <f t="shared" si="28"/>
        <v>1</v>
      </c>
      <c r="V105" s="449" t="b">
        <f t="shared" si="29"/>
        <v>1</v>
      </c>
      <c r="W105" s="449" t="b">
        <f t="shared" si="30"/>
        <v>1</v>
      </c>
      <c r="X105" s="449" t="b">
        <f t="shared" si="31"/>
        <v>1</v>
      </c>
      <c r="Y105" s="449" t="b">
        <f t="shared" si="32"/>
        <v>1</v>
      </c>
      <c r="Z105" s="449" t="b">
        <f t="shared" si="33"/>
        <v>1</v>
      </c>
      <c r="AA105" s="449" t="b">
        <f t="shared" si="34"/>
        <v>1</v>
      </c>
      <c r="AB105" s="449" t="b">
        <f t="shared" si="35"/>
        <v>1</v>
      </c>
    </row>
    <row r="106" spans="1:28" ht="16.5" thickBot="1" x14ac:dyDescent="0.3">
      <c r="A106" s="315"/>
      <c r="B106" s="368">
        <v>87</v>
      </c>
      <c r="C106" s="7"/>
      <c r="D106" s="22"/>
      <c r="E106" s="368">
        <v>87</v>
      </c>
      <c r="F106" s="7"/>
      <c r="G106" s="22"/>
      <c r="H106" s="368">
        <v>87</v>
      </c>
      <c r="I106" s="7"/>
      <c r="J106" s="22"/>
      <c r="K106" s="368">
        <v>87</v>
      </c>
      <c r="L106" s="7"/>
      <c r="M106" s="315"/>
      <c r="N106" s="315"/>
      <c r="P106" s="449" t="b">
        <f t="shared" si="23"/>
        <v>1</v>
      </c>
      <c r="Q106" s="449" t="b">
        <f t="shared" si="24"/>
        <v>1</v>
      </c>
      <c r="R106" s="449" t="b">
        <f t="shared" si="25"/>
        <v>1</v>
      </c>
      <c r="S106" s="449" t="b">
        <f t="shared" si="26"/>
        <v>1</v>
      </c>
      <c r="T106" s="449" t="b">
        <f t="shared" si="27"/>
        <v>1</v>
      </c>
      <c r="U106" s="449" t="b">
        <f t="shared" si="28"/>
        <v>1</v>
      </c>
      <c r="V106" s="449" t="b">
        <f t="shared" si="29"/>
        <v>1</v>
      </c>
      <c r="W106" s="449" t="b">
        <f t="shared" si="30"/>
        <v>1</v>
      </c>
      <c r="X106" s="449" t="b">
        <f t="shared" si="31"/>
        <v>1</v>
      </c>
      <c r="Y106" s="449" t="b">
        <f t="shared" si="32"/>
        <v>1</v>
      </c>
      <c r="Z106" s="449" t="b">
        <f t="shared" si="33"/>
        <v>1</v>
      </c>
      <c r="AA106" s="449" t="b">
        <f t="shared" si="34"/>
        <v>1</v>
      </c>
      <c r="AB106" s="449" t="b">
        <f t="shared" si="35"/>
        <v>1</v>
      </c>
    </row>
    <row r="107" spans="1:28" ht="16.5" thickBot="1" x14ac:dyDescent="0.3">
      <c r="A107" s="315"/>
      <c r="B107" s="368">
        <v>88</v>
      </c>
      <c r="C107" s="7"/>
      <c r="D107" s="22"/>
      <c r="E107" s="368">
        <v>88</v>
      </c>
      <c r="F107" s="7"/>
      <c r="G107" s="22"/>
      <c r="H107" s="368">
        <v>88</v>
      </c>
      <c r="I107" s="7"/>
      <c r="J107" s="22"/>
      <c r="K107" s="368">
        <v>88</v>
      </c>
      <c r="L107" s="7"/>
      <c r="M107" s="315"/>
      <c r="N107" s="315"/>
      <c r="P107" s="449" t="b">
        <f t="shared" si="23"/>
        <v>1</v>
      </c>
      <c r="Q107" s="449" t="b">
        <f t="shared" si="24"/>
        <v>1</v>
      </c>
      <c r="R107" s="449" t="b">
        <f t="shared" si="25"/>
        <v>1</v>
      </c>
      <c r="S107" s="449" t="b">
        <f t="shared" si="26"/>
        <v>1</v>
      </c>
      <c r="T107" s="449" t="b">
        <f t="shared" si="27"/>
        <v>1</v>
      </c>
      <c r="U107" s="449" t="b">
        <f t="shared" si="28"/>
        <v>1</v>
      </c>
      <c r="V107" s="449" t="b">
        <f t="shared" si="29"/>
        <v>1</v>
      </c>
      <c r="W107" s="449" t="b">
        <f t="shared" si="30"/>
        <v>1</v>
      </c>
      <c r="X107" s="449" t="b">
        <f t="shared" si="31"/>
        <v>1</v>
      </c>
      <c r="Y107" s="449" t="b">
        <f t="shared" si="32"/>
        <v>1</v>
      </c>
      <c r="Z107" s="449" t="b">
        <f t="shared" si="33"/>
        <v>1</v>
      </c>
      <c r="AA107" s="449" t="b">
        <f t="shared" si="34"/>
        <v>1</v>
      </c>
      <c r="AB107" s="449" t="b">
        <f t="shared" si="35"/>
        <v>1</v>
      </c>
    </row>
    <row r="108" spans="1:28" ht="16.5" thickBot="1" x14ac:dyDescent="0.3">
      <c r="A108" s="315"/>
      <c r="B108" s="368">
        <v>89</v>
      </c>
      <c r="C108" s="7"/>
      <c r="D108" s="22"/>
      <c r="E108" s="368">
        <v>89</v>
      </c>
      <c r="F108" s="7"/>
      <c r="G108" s="22"/>
      <c r="H108" s="368">
        <v>89</v>
      </c>
      <c r="I108" s="7"/>
      <c r="J108" s="22"/>
      <c r="K108" s="368">
        <v>89</v>
      </c>
      <c r="L108" s="7"/>
      <c r="M108" s="315"/>
      <c r="N108" s="315"/>
      <c r="P108" s="449" t="b">
        <f t="shared" si="23"/>
        <v>1</v>
      </c>
      <c r="Q108" s="449" t="b">
        <f t="shared" si="24"/>
        <v>1</v>
      </c>
      <c r="R108" s="449" t="b">
        <f t="shared" si="25"/>
        <v>1</v>
      </c>
      <c r="S108" s="449" t="b">
        <f t="shared" si="26"/>
        <v>1</v>
      </c>
      <c r="T108" s="449" t="b">
        <f t="shared" si="27"/>
        <v>1</v>
      </c>
      <c r="U108" s="449" t="b">
        <f t="shared" si="28"/>
        <v>1</v>
      </c>
      <c r="V108" s="449" t="b">
        <f t="shared" si="29"/>
        <v>1</v>
      </c>
      <c r="W108" s="449" t="b">
        <f t="shared" si="30"/>
        <v>1</v>
      </c>
      <c r="X108" s="449" t="b">
        <f t="shared" si="31"/>
        <v>1</v>
      </c>
      <c r="Y108" s="449" t="b">
        <f t="shared" si="32"/>
        <v>1</v>
      </c>
      <c r="Z108" s="449" t="b">
        <f t="shared" si="33"/>
        <v>1</v>
      </c>
      <c r="AA108" s="449" t="b">
        <f t="shared" si="34"/>
        <v>1</v>
      </c>
      <c r="AB108" s="449" t="b">
        <f t="shared" si="35"/>
        <v>1</v>
      </c>
    </row>
    <row r="109" spans="1:28" ht="16.5" thickBot="1" x14ac:dyDescent="0.3">
      <c r="A109" s="315"/>
      <c r="B109" s="368">
        <v>90</v>
      </c>
      <c r="C109" s="7"/>
      <c r="D109" s="22"/>
      <c r="E109" s="368">
        <v>90</v>
      </c>
      <c r="F109" s="7"/>
      <c r="G109" s="22"/>
      <c r="H109" s="368">
        <v>90</v>
      </c>
      <c r="I109" s="7"/>
      <c r="J109" s="22"/>
      <c r="K109" s="368">
        <v>90</v>
      </c>
      <c r="L109" s="7"/>
      <c r="M109" s="315"/>
      <c r="N109" s="315"/>
      <c r="P109" s="449" t="b">
        <f t="shared" si="23"/>
        <v>1</v>
      </c>
      <c r="Q109" s="449" t="b">
        <f t="shared" si="24"/>
        <v>1</v>
      </c>
      <c r="R109" s="449" t="b">
        <f t="shared" si="25"/>
        <v>1</v>
      </c>
      <c r="S109" s="449" t="b">
        <f t="shared" si="26"/>
        <v>1</v>
      </c>
      <c r="T109" s="449" t="b">
        <f t="shared" si="27"/>
        <v>1</v>
      </c>
      <c r="U109" s="449" t="b">
        <f t="shared" si="28"/>
        <v>1</v>
      </c>
      <c r="V109" s="449" t="b">
        <f t="shared" si="29"/>
        <v>1</v>
      </c>
      <c r="W109" s="449" t="b">
        <f t="shared" si="30"/>
        <v>1</v>
      </c>
      <c r="X109" s="449" t="b">
        <f t="shared" si="31"/>
        <v>1</v>
      </c>
      <c r="Y109" s="449" t="b">
        <f t="shared" si="32"/>
        <v>1</v>
      </c>
      <c r="Z109" s="449" t="b">
        <f t="shared" si="33"/>
        <v>1</v>
      </c>
      <c r="AA109" s="449" t="b">
        <f t="shared" si="34"/>
        <v>1</v>
      </c>
      <c r="AB109" s="449" t="b">
        <f t="shared" si="35"/>
        <v>1</v>
      </c>
    </row>
    <row r="110" spans="1:28" ht="16.5" thickBot="1" x14ac:dyDescent="0.3">
      <c r="A110" s="315"/>
      <c r="B110" s="368">
        <v>91</v>
      </c>
      <c r="C110" s="7"/>
      <c r="D110" s="22"/>
      <c r="E110" s="368">
        <v>91</v>
      </c>
      <c r="F110" s="7"/>
      <c r="G110" s="22"/>
      <c r="H110" s="368">
        <v>91</v>
      </c>
      <c r="I110" s="7"/>
      <c r="J110" s="22"/>
      <c r="K110" s="368">
        <v>91</v>
      </c>
      <c r="L110" s="7"/>
      <c r="M110" s="315"/>
      <c r="N110" s="315"/>
      <c r="P110" s="449" t="b">
        <f t="shared" si="23"/>
        <v>1</v>
      </c>
      <c r="Q110" s="449" t="b">
        <f t="shared" si="24"/>
        <v>1</v>
      </c>
      <c r="R110" s="449" t="b">
        <f t="shared" si="25"/>
        <v>1</v>
      </c>
      <c r="S110" s="449" t="b">
        <f t="shared" si="26"/>
        <v>1</v>
      </c>
      <c r="T110" s="449" t="b">
        <f t="shared" si="27"/>
        <v>1</v>
      </c>
      <c r="U110" s="449" t="b">
        <f t="shared" si="28"/>
        <v>1</v>
      </c>
      <c r="V110" s="449" t="b">
        <f t="shared" si="29"/>
        <v>1</v>
      </c>
      <c r="W110" s="449" t="b">
        <f t="shared" si="30"/>
        <v>1</v>
      </c>
      <c r="X110" s="449" t="b">
        <f t="shared" si="31"/>
        <v>1</v>
      </c>
      <c r="Y110" s="449" t="b">
        <f t="shared" si="32"/>
        <v>1</v>
      </c>
      <c r="Z110" s="449" t="b">
        <f t="shared" si="33"/>
        <v>1</v>
      </c>
      <c r="AA110" s="449" t="b">
        <f t="shared" si="34"/>
        <v>1</v>
      </c>
      <c r="AB110" s="449" t="b">
        <f t="shared" si="35"/>
        <v>1</v>
      </c>
    </row>
    <row r="111" spans="1:28" ht="16.5" thickBot="1" x14ac:dyDescent="0.3">
      <c r="A111" s="315"/>
      <c r="B111" s="368">
        <v>92</v>
      </c>
      <c r="C111" s="7"/>
      <c r="D111" s="22"/>
      <c r="E111" s="368">
        <v>92</v>
      </c>
      <c r="F111" s="7"/>
      <c r="G111" s="22"/>
      <c r="H111" s="368">
        <v>92</v>
      </c>
      <c r="I111" s="7"/>
      <c r="J111" s="22"/>
      <c r="K111" s="368">
        <v>92</v>
      </c>
      <c r="L111" s="7"/>
      <c r="M111" s="315"/>
      <c r="N111" s="315"/>
      <c r="P111" s="449" t="b">
        <f t="shared" si="23"/>
        <v>1</v>
      </c>
      <c r="Q111" s="449" t="b">
        <f t="shared" si="24"/>
        <v>1</v>
      </c>
      <c r="R111" s="449" t="b">
        <f t="shared" si="25"/>
        <v>1</v>
      </c>
      <c r="S111" s="449" t="b">
        <f t="shared" si="26"/>
        <v>1</v>
      </c>
      <c r="T111" s="449" t="b">
        <f t="shared" si="27"/>
        <v>1</v>
      </c>
      <c r="U111" s="449" t="b">
        <f t="shared" si="28"/>
        <v>1</v>
      </c>
      <c r="V111" s="449" t="b">
        <f t="shared" si="29"/>
        <v>1</v>
      </c>
      <c r="W111" s="449" t="b">
        <f t="shared" si="30"/>
        <v>1</v>
      </c>
      <c r="X111" s="449" t="b">
        <f t="shared" si="31"/>
        <v>1</v>
      </c>
      <c r="Y111" s="449" t="b">
        <f t="shared" si="32"/>
        <v>1</v>
      </c>
      <c r="Z111" s="449" t="b">
        <f t="shared" si="33"/>
        <v>1</v>
      </c>
      <c r="AA111" s="449" t="b">
        <f t="shared" si="34"/>
        <v>1</v>
      </c>
      <c r="AB111" s="449" t="b">
        <f t="shared" si="35"/>
        <v>1</v>
      </c>
    </row>
    <row r="112" spans="1:28" ht="16.5" thickBot="1" x14ac:dyDescent="0.3">
      <c r="A112" s="315"/>
      <c r="B112" s="368">
        <v>93</v>
      </c>
      <c r="C112" s="7"/>
      <c r="D112" s="22"/>
      <c r="E112" s="368">
        <v>93</v>
      </c>
      <c r="F112" s="7"/>
      <c r="G112" s="22"/>
      <c r="H112" s="368">
        <v>93</v>
      </c>
      <c r="I112" s="7"/>
      <c r="J112" s="22"/>
      <c r="K112" s="368">
        <v>93</v>
      </c>
      <c r="L112" s="7"/>
      <c r="M112" s="315"/>
      <c r="N112" s="315"/>
      <c r="P112" s="449" t="b">
        <f t="shared" si="23"/>
        <v>1</v>
      </c>
      <c r="Q112" s="449" t="b">
        <f t="shared" si="24"/>
        <v>1</v>
      </c>
      <c r="R112" s="449" t="b">
        <f t="shared" si="25"/>
        <v>1</v>
      </c>
      <c r="S112" s="449" t="b">
        <f t="shared" si="26"/>
        <v>1</v>
      </c>
      <c r="T112" s="449" t="b">
        <f t="shared" si="27"/>
        <v>1</v>
      </c>
      <c r="U112" s="449" t="b">
        <f t="shared" si="28"/>
        <v>1</v>
      </c>
      <c r="V112" s="449" t="b">
        <f t="shared" si="29"/>
        <v>1</v>
      </c>
      <c r="W112" s="449" t="b">
        <f t="shared" si="30"/>
        <v>1</v>
      </c>
      <c r="X112" s="449" t="b">
        <f t="shared" si="31"/>
        <v>1</v>
      </c>
      <c r="Y112" s="449" t="b">
        <f t="shared" si="32"/>
        <v>1</v>
      </c>
      <c r="Z112" s="449" t="b">
        <f t="shared" si="33"/>
        <v>1</v>
      </c>
      <c r="AA112" s="449" t="b">
        <f t="shared" si="34"/>
        <v>1</v>
      </c>
      <c r="AB112" s="449" t="b">
        <f t="shared" si="35"/>
        <v>1</v>
      </c>
    </row>
    <row r="113" spans="1:28" ht="16.5" thickBot="1" x14ac:dyDescent="0.3">
      <c r="A113" s="315"/>
      <c r="B113" s="368">
        <v>94</v>
      </c>
      <c r="C113" s="7"/>
      <c r="D113" s="22"/>
      <c r="E113" s="368">
        <v>94</v>
      </c>
      <c r="F113" s="7"/>
      <c r="G113" s="22"/>
      <c r="H113" s="368">
        <v>94</v>
      </c>
      <c r="I113" s="7"/>
      <c r="J113" s="22"/>
      <c r="K113" s="368">
        <v>94</v>
      </c>
      <c r="L113" s="7"/>
      <c r="M113" s="315"/>
      <c r="N113" s="315"/>
      <c r="P113" s="449" t="b">
        <f t="shared" si="23"/>
        <v>1</v>
      </c>
      <c r="Q113" s="449" t="b">
        <f t="shared" si="24"/>
        <v>1</v>
      </c>
      <c r="R113" s="449" t="b">
        <f t="shared" si="25"/>
        <v>1</v>
      </c>
      <c r="S113" s="449" t="b">
        <f t="shared" si="26"/>
        <v>1</v>
      </c>
      <c r="T113" s="449" t="b">
        <f t="shared" si="27"/>
        <v>1</v>
      </c>
      <c r="U113" s="449" t="b">
        <f t="shared" si="28"/>
        <v>1</v>
      </c>
      <c r="V113" s="449" t="b">
        <f t="shared" si="29"/>
        <v>1</v>
      </c>
      <c r="W113" s="449" t="b">
        <f t="shared" si="30"/>
        <v>1</v>
      </c>
      <c r="X113" s="449" t="b">
        <f t="shared" si="31"/>
        <v>1</v>
      </c>
      <c r="Y113" s="449" t="b">
        <f t="shared" si="32"/>
        <v>1</v>
      </c>
      <c r="Z113" s="449" t="b">
        <f t="shared" si="33"/>
        <v>1</v>
      </c>
      <c r="AA113" s="449" t="b">
        <f t="shared" si="34"/>
        <v>1</v>
      </c>
      <c r="AB113" s="449" t="b">
        <f t="shared" si="35"/>
        <v>1</v>
      </c>
    </row>
    <row r="114" spans="1:28" ht="16.5" thickBot="1" x14ac:dyDescent="0.3">
      <c r="A114" s="315"/>
      <c r="B114" s="368">
        <v>95</v>
      </c>
      <c r="C114" s="7"/>
      <c r="D114" s="22"/>
      <c r="E114" s="368">
        <v>95</v>
      </c>
      <c r="F114" s="7"/>
      <c r="G114" s="22"/>
      <c r="H114" s="368">
        <v>95</v>
      </c>
      <c r="I114" s="7"/>
      <c r="J114" s="22"/>
      <c r="K114" s="368">
        <v>95</v>
      </c>
      <c r="L114" s="7"/>
      <c r="M114" s="315"/>
      <c r="N114" s="315"/>
      <c r="P114" s="449" t="b">
        <f t="shared" si="23"/>
        <v>1</v>
      </c>
      <c r="Q114" s="449" t="b">
        <f t="shared" si="24"/>
        <v>1</v>
      </c>
      <c r="R114" s="449" t="b">
        <f t="shared" si="25"/>
        <v>1</v>
      </c>
      <c r="S114" s="449" t="b">
        <f t="shared" si="26"/>
        <v>1</v>
      </c>
      <c r="T114" s="449" t="b">
        <f t="shared" si="27"/>
        <v>1</v>
      </c>
      <c r="U114" s="449" t="b">
        <f t="shared" si="28"/>
        <v>1</v>
      </c>
      <c r="V114" s="449" t="b">
        <f t="shared" si="29"/>
        <v>1</v>
      </c>
      <c r="W114" s="449" t="b">
        <f t="shared" si="30"/>
        <v>1</v>
      </c>
      <c r="X114" s="449" t="b">
        <f t="shared" si="31"/>
        <v>1</v>
      </c>
      <c r="Y114" s="449" t="b">
        <f t="shared" si="32"/>
        <v>1</v>
      </c>
      <c r="Z114" s="449" t="b">
        <f t="shared" si="33"/>
        <v>1</v>
      </c>
      <c r="AA114" s="449" t="b">
        <f t="shared" si="34"/>
        <v>1</v>
      </c>
      <c r="AB114" s="449" t="b">
        <f t="shared" si="35"/>
        <v>1</v>
      </c>
    </row>
    <row r="115" spans="1:28" ht="16.5" thickBot="1" x14ac:dyDescent="0.3">
      <c r="A115" s="315"/>
      <c r="B115" s="368">
        <v>96</v>
      </c>
      <c r="C115" s="7"/>
      <c r="D115" s="22"/>
      <c r="E115" s="368">
        <v>96</v>
      </c>
      <c r="F115" s="7"/>
      <c r="G115" s="22"/>
      <c r="H115" s="368">
        <v>96</v>
      </c>
      <c r="I115" s="7"/>
      <c r="J115" s="22"/>
      <c r="K115" s="368">
        <v>96</v>
      </c>
      <c r="L115" s="7"/>
      <c r="M115" s="315"/>
      <c r="N115" s="315"/>
      <c r="P115" s="449" t="b">
        <f t="shared" si="23"/>
        <v>1</v>
      </c>
      <c r="Q115" s="449" t="b">
        <f t="shared" si="24"/>
        <v>1</v>
      </c>
      <c r="R115" s="449" t="b">
        <f t="shared" si="25"/>
        <v>1</v>
      </c>
      <c r="S115" s="449" t="b">
        <f t="shared" si="26"/>
        <v>1</v>
      </c>
      <c r="T115" s="449" t="b">
        <f t="shared" si="27"/>
        <v>1</v>
      </c>
      <c r="U115" s="449" t="b">
        <f t="shared" si="28"/>
        <v>1</v>
      </c>
      <c r="V115" s="449" t="b">
        <f t="shared" si="29"/>
        <v>1</v>
      </c>
      <c r="W115" s="449" t="b">
        <f t="shared" si="30"/>
        <v>1</v>
      </c>
      <c r="X115" s="449" t="b">
        <f t="shared" si="31"/>
        <v>1</v>
      </c>
      <c r="Y115" s="449" t="b">
        <f t="shared" si="32"/>
        <v>1</v>
      </c>
      <c r="Z115" s="449" t="b">
        <f t="shared" si="33"/>
        <v>1</v>
      </c>
      <c r="AA115" s="449" t="b">
        <f t="shared" si="34"/>
        <v>1</v>
      </c>
      <c r="AB115" s="449" t="b">
        <f t="shared" si="35"/>
        <v>1</v>
      </c>
    </row>
    <row r="116" spans="1:28" ht="16.5" thickBot="1" x14ac:dyDescent="0.3">
      <c r="A116" s="315"/>
      <c r="B116" s="368">
        <v>97</v>
      </c>
      <c r="C116" s="7"/>
      <c r="D116" s="22"/>
      <c r="E116" s="368">
        <v>97</v>
      </c>
      <c r="F116" s="7"/>
      <c r="G116" s="22"/>
      <c r="H116" s="368">
        <v>97</v>
      </c>
      <c r="I116" s="7"/>
      <c r="J116" s="22"/>
      <c r="K116" s="368">
        <v>97</v>
      </c>
      <c r="L116" s="7"/>
      <c r="M116" s="315"/>
      <c r="N116" s="315"/>
      <c r="P116" s="449" t="b">
        <f t="shared" si="23"/>
        <v>1</v>
      </c>
      <c r="Q116" s="449" t="b">
        <f t="shared" si="24"/>
        <v>1</v>
      </c>
      <c r="R116" s="449" t="b">
        <f t="shared" si="25"/>
        <v>1</v>
      </c>
      <c r="S116" s="449" t="b">
        <f t="shared" si="26"/>
        <v>1</v>
      </c>
      <c r="T116" s="449" t="b">
        <f t="shared" ref="T116:T147" si="36">IF(C116="",TRUE,(IF(D116&lt;&gt;"",TRUE,FALSE)))</f>
        <v>1</v>
      </c>
      <c r="U116" s="449" t="b">
        <f t="shared" ref="U116:U147" si="37">IF(D116="",TRUE,(IF(C116&lt;&gt;"",TRUE,FALSE)))</f>
        <v>1</v>
      </c>
      <c r="V116" s="449" t="b">
        <f t="shared" ref="V116:V147" si="38">IF(F116="",TRUE,(IF(G116&lt;&gt;"",TRUE,FALSE)))</f>
        <v>1</v>
      </c>
      <c r="W116" s="449" t="b">
        <f t="shared" ref="W116:W147" si="39">IF(G116="",TRUE,(IF(F116&lt;&gt;"",TRUE,FALSE)))</f>
        <v>1</v>
      </c>
      <c r="X116" s="449" t="b">
        <f t="shared" ref="X116:X147" si="40">IF(I116="",TRUE,(IF(J116&lt;&gt;"",TRUE,FALSE)))</f>
        <v>1</v>
      </c>
      <c r="Y116" s="449" t="b">
        <f t="shared" ref="Y116:Y147" si="41">IF(J116="",TRUE,(IF(I116&lt;&gt;"",TRUE,FALSE)))</f>
        <v>1</v>
      </c>
      <c r="Z116" s="449" t="b">
        <f t="shared" ref="Z116:Z147" si="42">IF(AND(C116="N/A",D116&lt;&gt;0),FALSE,TRUE)</f>
        <v>1</v>
      </c>
      <c r="AA116" s="449" t="b">
        <f t="shared" ref="AA116:AA147" si="43">IF(AND(F116="N/A",G116&lt;&gt;0),FALSE,TRUE)</f>
        <v>1</v>
      </c>
      <c r="AB116" s="449" t="b">
        <f t="shared" ref="AB116:AB147" si="44">IF(AND(I116="N/A",J116&lt;&gt;0),FALSE,TRUE)</f>
        <v>1</v>
      </c>
    </row>
    <row r="117" spans="1:28" ht="16.5" thickBot="1" x14ac:dyDescent="0.3">
      <c r="A117" s="315"/>
      <c r="B117" s="368">
        <v>98</v>
      </c>
      <c r="C117" s="7"/>
      <c r="D117" s="22"/>
      <c r="E117" s="368">
        <v>98</v>
      </c>
      <c r="F117" s="7"/>
      <c r="G117" s="22"/>
      <c r="H117" s="368">
        <v>98</v>
      </c>
      <c r="I117" s="7"/>
      <c r="J117" s="22"/>
      <c r="K117" s="368">
        <v>98</v>
      </c>
      <c r="L117" s="7"/>
      <c r="M117" s="315"/>
      <c r="N117" s="315"/>
      <c r="P117" s="449" t="b">
        <f t="shared" si="23"/>
        <v>1</v>
      </c>
      <c r="Q117" s="449" t="b">
        <f t="shared" si="24"/>
        <v>1</v>
      </c>
      <c r="R117" s="449" t="b">
        <f t="shared" si="25"/>
        <v>1</v>
      </c>
      <c r="S117" s="449" t="b">
        <f t="shared" si="26"/>
        <v>1</v>
      </c>
      <c r="T117" s="449" t="b">
        <f t="shared" si="36"/>
        <v>1</v>
      </c>
      <c r="U117" s="449" t="b">
        <f t="shared" si="37"/>
        <v>1</v>
      </c>
      <c r="V117" s="449" t="b">
        <f t="shared" si="38"/>
        <v>1</v>
      </c>
      <c r="W117" s="449" t="b">
        <f t="shared" si="39"/>
        <v>1</v>
      </c>
      <c r="X117" s="449" t="b">
        <f t="shared" si="40"/>
        <v>1</v>
      </c>
      <c r="Y117" s="449" t="b">
        <f t="shared" si="41"/>
        <v>1</v>
      </c>
      <c r="Z117" s="449" t="b">
        <f t="shared" si="42"/>
        <v>1</v>
      </c>
      <c r="AA117" s="449" t="b">
        <f t="shared" si="43"/>
        <v>1</v>
      </c>
      <c r="AB117" s="449" t="b">
        <f t="shared" si="44"/>
        <v>1</v>
      </c>
    </row>
    <row r="118" spans="1:28" ht="16.5" thickBot="1" x14ac:dyDescent="0.3">
      <c r="A118" s="315"/>
      <c r="B118" s="368">
        <v>99</v>
      </c>
      <c r="C118" s="7"/>
      <c r="D118" s="22"/>
      <c r="E118" s="368">
        <v>99</v>
      </c>
      <c r="F118" s="7"/>
      <c r="G118" s="22"/>
      <c r="H118" s="368">
        <v>99</v>
      </c>
      <c r="I118" s="7"/>
      <c r="J118" s="22"/>
      <c r="K118" s="368">
        <v>99</v>
      </c>
      <c r="L118" s="7"/>
      <c r="M118" s="315"/>
      <c r="N118" s="315"/>
      <c r="P118" s="449" t="b">
        <f t="shared" si="23"/>
        <v>1</v>
      </c>
      <c r="Q118" s="449" t="b">
        <f t="shared" si="24"/>
        <v>1</v>
      </c>
      <c r="R118" s="449" t="b">
        <f t="shared" si="25"/>
        <v>1</v>
      </c>
      <c r="S118" s="449" t="b">
        <f t="shared" si="26"/>
        <v>1</v>
      </c>
      <c r="T118" s="449" t="b">
        <f t="shared" si="36"/>
        <v>1</v>
      </c>
      <c r="U118" s="449" t="b">
        <f t="shared" si="37"/>
        <v>1</v>
      </c>
      <c r="V118" s="449" t="b">
        <f t="shared" si="38"/>
        <v>1</v>
      </c>
      <c r="W118" s="449" t="b">
        <f t="shared" si="39"/>
        <v>1</v>
      </c>
      <c r="X118" s="449" t="b">
        <f t="shared" si="40"/>
        <v>1</v>
      </c>
      <c r="Y118" s="449" t="b">
        <f t="shared" si="41"/>
        <v>1</v>
      </c>
      <c r="Z118" s="449" t="b">
        <f t="shared" si="42"/>
        <v>1</v>
      </c>
      <c r="AA118" s="449" t="b">
        <f t="shared" si="43"/>
        <v>1</v>
      </c>
      <c r="AB118" s="449" t="b">
        <f t="shared" si="44"/>
        <v>1</v>
      </c>
    </row>
    <row r="119" spans="1:28" ht="16.5" thickBot="1" x14ac:dyDescent="0.3">
      <c r="A119" s="315"/>
      <c r="B119" s="368">
        <v>100</v>
      </c>
      <c r="C119" s="7"/>
      <c r="D119" s="22"/>
      <c r="E119" s="368">
        <v>100</v>
      </c>
      <c r="F119" s="7"/>
      <c r="G119" s="22"/>
      <c r="H119" s="368">
        <v>100</v>
      </c>
      <c r="I119" s="7"/>
      <c r="J119" s="22"/>
      <c r="K119" s="368">
        <v>100</v>
      </c>
      <c r="L119" s="7"/>
      <c r="M119" s="315"/>
      <c r="N119" s="315"/>
      <c r="P119" s="449" t="b">
        <f t="shared" si="23"/>
        <v>1</v>
      </c>
      <c r="Q119" s="449" t="b">
        <f t="shared" si="24"/>
        <v>1</v>
      </c>
      <c r="R119" s="449" t="b">
        <f t="shared" si="25"/>
        <v>1</v>
      </c>
      <c r="S119" s="449" t="b">
        <f t="shared" si="26"/>
        <v>1</v>
      </c>
      <c r="T119" s="449" t="b">
        <f t="shared" si="36"/>
        <v>1</v>
      </c>
      <c r="U119" s="449" t="b">
        <f t="shared" si="37"/>
        <v>1</v>
      </c>
      <c r="V119" s="449" t="b">
        <f t="shared" si="38"/>
        <v>1</v>
      </c>
      <c r="W119" s="449" t="b">
        <f t="shared" si="39"/>
        <v>1</v>
      </c>
      <c r="X119" s="449" t="b">
        <f t="shared" si="40"/>
        <v>1</v>
      </c>
      <c r="Y119" s="449" t="b">
        <f t="shared" si="41"/>
        <v>1</v>
      </c>
      <c r="Z119" s="449" t="b">
        <f t="shared" si="42"/>
        <v>1</v>
      </c>
      <c r="AA119" s="449" t="b">
        <f t="shared" si="43"/>
        <v>1</v>
      </c>
      <c r="AB119" s="449" t="b">
        <f t="shared" si="44"/>
        <v>1</v>
      </c>
    </row>
    <row r="120" spans="1:28" ht="16.5" thickBot="1" x14ac:dyDescent="0.3">
      <c r="A120" s="315"/>
      <c r="B120" s="368">
        <v>101</v>
      </c>
      <c r="C120" s="7"/>
      <c r="D120" s="22"/>
      <c r="E120" s="368">
        <v>101</v>
      </c>
      <c r="F120" s="7"/>
      <c r="G120" s="22"/>
      <c r="H120" s="368">
        <v>101</v>
      </c>
      <c r="I120" s="7"/>
      <c r="J120" s="22"/>
      <c r="K120" s="368">
        <v>101</v>
      </c>
      <c r="L120" s="7"/>
      <c r="M120" s="315"/>
      <c r="N120" s="315"/>
      <c r="P120" s="449" t="b">
        <f t="shared" si="23"/>
        <v>1</v>
      </c>
      <c r="Q120" s="449" t="b">
        <f t="shared" si="24"/>
        <v>1</v>
      </c>
      <c r="R120" s="449" t="b">
        <f t="shared" si="25"/>
        <v>1</v>
      </c>
      <c r="S120" s="449" t="b">
        <f t="shared" si="26"/>
        <v>1</v>
      </c>
      <c r="T120" s="449" t="b">
        <f t="shared" si="36"/>
        <v>1</v>
      </c>
      <c r="U120" s="449" t="b">
        <f t="shared" si="37"/>
        <v>1</v>
      </c>
      <c r="V120" s="449" t="b">
        <f t="shared" si="38"/>
        <v>1</v>
      </c>
      <c r="W120" s="449" t="b">
        <f t="shared" si="39"/>
        <v>1</v>
      </c>
      <c r="X120" s="449" t="b">
        <f t="shared" si="40"/>
        <v>1</v>
      </c>
      <c r="Y120" s="449" t="b">
        <f t="shared" si="41"/>
        <v>1</v>
      </c>
      <c r="Z120" s="449" t="b">
        <f t="shared" si="42"/>
        <v>1</v>
      </c>
      <c r="AA120" s="449" t="b">
        <f t="shared" si="43"/>
        <v>1</v>
      </c>
      <c r="AB120" s="449" t="b">
        <f t="shared" si="44"/>
        <v>1</v>
      </c>
    </row>
    <row r="121" spans="1:28" ht="16.5" thickBot="1" x14ac:dyDescent="0.3">
      <c r="A121" s="315"/>
      <c r="B121" s="368">
        <v>102</v>
      </c>
      <c r="C121" s="7"/>
      <c r="D121" s="22"/>
      <c r="E121" s="368">
        <v>102</v>
      </c>
      <c r="F121" s="7"/>
      <c r="G121" s="22"/>
      <c r="H121" s="368">
        <v>102</v>
      </c>
      <c r="I121" s="7"/>
      <c r="J121" s="22"/>
      <c r="K121" s="368">
        <v>102</v>
      </c>
      <c r="L121" s="7"/>
      <c r="M121" s="315"/>
      <c r="N121" s="315"/>
      <c r="P121" s="449" t="b">
        <f t="shared" si="23"/>
        <v>1</v>
      </c>
      <c r="Q121" s="449" t="b">
        <f t="shared" si="24"/>
        <v>1</v>
      </c>
      <c r="R121" s="449" t="b">
        <f t="shared" si="25"/>
        <v>1</v>
      </c>
      <c r="S121" s="449" t="b">
        <f t="shared" si="26"/>
        <v>1</v>
      </c>
      <c r="T121" s="449" t="b">
        <f t="shared" si="36"/>
        <v>1</v>
      </c>
      <c r="U121" s="449" t="b">
        <f t="shared" si="37"/>
        <v>1</v>
      </c>
      <c r="V121" s="449" t="b">
        <f t="shared" si="38"/>
        <v>1</v>
      </c>
      <c r="W121" s="449" t="b">
        <f t="shared" si="39"/>
        <v>1</v>
      </c>
      <c r="X121" s="449" t="b">
        <f t="shared" si="40"/>
        <v>1</v>
      </c>
      <c r="Y121" s="449" t="b">
        <f t="shared" si="41"/>
        <v>1</v>
      </c>
      <c r="Z121" s="449" t="b">
        <f t="shared" si="42"/>
        <v>1</v>
      </c>
      <c r="AA121" s="449" t="b">
        <f t="shared" si="43"/>
        <v>1</v>
      </c>
      <c r="AB121" s="449" t="b">
        <f t="shared" si="44"/>
        <v>1</v>
      </c>
    </row>
    <row r="122" spans="1:28" ht="16.5" thickBot="1" x14ac:dyDescent="0.3">
      <c r="A122" s="315"/>
      <c r="B122" s="368">
        <v>103</v>
      </c>
      <c r="C122" s="7"/>
      <c r="D122" s="22"/>
      <c r="E122" s="368">
        <v>103</v>
      </c>
      <c r="F122" s="7"/>
      <c r="G122" s="22"/>
      <c r="H122" s="368">
        <v>103</v>
      </c>
      <c r="I122" s="7"/>
      <c r="J122" s="22"/>
      <c r="K122" s="368">
        <v>103</v>
      </c>
      <c r="L122" s="7"/>
      <c r="M122" s="315"/>
      <c r="N122" s="315"/>
      <c r="P122" s="449" t="b">
        <f t="shared" si="23"/>
        <v>1</v>
      </c>
      <c r="Q122" s="449" t="b">
        <f t="shared" si="24"/>
        <v>1</v>
      </c>
      <c r="R122" s="449" t="b">
        <f t="shared" si="25"/>
        <v>1</v>
      </c>
      <c r="S122" s="449" t="b">
        <f t="shared" si="26"/>
        <v>1</v>
      </c>
      <c r="T122" s="449" t="b">
        <f t="shared" si="36"/>
        <v>1</v>
      </c>
      <c r="U122" s="449" t="b">
        <f t="shared" si="37"/>
        <v>1</v>
      </c>
      <c r="V122" s="449" t="b">
        <f t="shared" si="38"/>
        <v>1</v>
      </c>
      <c r="W122" s="449" t="b">
        <f t="shared" si="39"/>
        <v>1</v>
      </c>
      <c r="X122" s="449" t="b">
        <f t="shared" si="40"/>
        <v>1</v>
      </c>
      <c r="Y122" s="449" t="b">
        <f t="shared" si="41"/>
        <v>1</v>
      </c>
      <c r="Z122" s="449" t="b">
        <f t="shared" si="42"/>
        <v>1</v>
      </c>
      <c r="AA122" s="449" t="b">
        <f t="shared" si="43"/>
        <v>1</v>
      </c>
      <c r="AB122" s="449" t="b">
        <f t="shared" si="44"/>
        <v>1</v>
      </c>
    </row>
    <row r="123" spans="1:28" ht="16.5" thickBot="1" x14ac:dyDescent="0.3">
      <c r="A123" s="315"/>
      <c r="B123" s="368">
        <v>104</v>
      </c>
      <c r="C123" s="7"/>
      <c r="D123" s="22"/>
      <c r="E123" s="368">
        <v>104</v>
      </c>
      <c r="F123" s="7"/>
      <c r="G123" s="22"/>
      <c r="H123" s="368">
        <v>104</v>
      </c>
      <c r="I123" s="7"/>
      <c r="J123" s="22"/>
      <c r="K123" s="368">
        <v>104</v>
      </c>
      <c r="L123" s="7"/>
      <c r="M123" s="315"/>
      <c r="N123" s="315"/>
      <c r="P123" s="449" t="b">
        <f t="shared" si="23"/>
        <v>1</v>
      </c>
      <c r="Q123" s="449" t="b">
        <f t="shared" si="24"/>
        <v>1</v>
      </c>
      <c r="R123" s="449" t="b">
        <f t="shared" si="25"/>
        <v>1</v>
      </c>
      <c r="S123" s="449" t="b">
        <f t="shared" si="26"/>
        <v>1</v>
      </c>
      <c r="T123" s="449" t="b">
        <f t="shared" si="36"/>
        <v>1</v>
      </c>
      <c r="U123" s="449" t="b">
        <f t="shared" si="37"/>
        <v>1</v>
      </c>
      <c r="V123" s="449" t="b">
        <f t="shared" si="38"/>
        <v>1</v>
      </c>
      <c r="W123" s="449" t="b">
        <f t="shared" si="39"/>
        <v>1</v>
      </c>
      <c r="X123" s="449" t="b">
        <f t="shared" si="40"/>
        <v>1</v>
      </c>
      <c r="Y123" s="449" t="b">
        <f t="shared" si="41"/>
        <v>1</v>
      </c>
      <c r="Z123" s="449" t="b">
        <f t="shared" si="42"/>
        <v>1</v>
      </c>
      <c r="AA123" s="449" t="b">
        <f t="shared" si="43"/>
        <v>1</v>
      </c>
      <c r="AB123" s="449" t="b">
        <f t="shared" si="44"/>
        <v>1</v>
      </c>
    </row>
    <row r="124" spans="1:28" ht="16.5" thickBot="1" x14ac:dyDescent="0.3">
      <c r="A124" s="315"/>
      <c r="B124" s="368">
        <v>105</v>
      </c>
      <c r="C124" s="7"/>
      <c r="D124" s="22"/>
      <c r="E124" s="368">
        <v>105</v>
      </c>
      <c r="F124" s="7"/>
      <c r="G124" s="22"/>
      <c r="H124" s="368">
        <v>105</v>
      </c>
      <c r="I124" s="7"/>
      <c r="J124" s="22"/>
      <c r="K124" s="368">
        <v>105</v>
      </c>
      <c r="L124" s="7"/>
      <c r="M124" s="315"/>
      <c r="N124" s="315"/>
      <c r="P124" s="449" t="b">
        <f t="shared" si="23"/>
        <v>1</v>
      </c>
      <c r="Q124" s="449" t="b">
        <f t="shared" si="24"/>
        <v>1</v>
      </c>
      <c r="R124" s="449" t="b">
        <f t="shared" si="25"/>
        <v>1</v>
      </c>
      <c r="S124" s="449" t="b">
        <f t="shared" si="26"/>
        <v>1</v>
      </c>
      <c r="T124" s="449" t="b">
        <f t="shared" si="36"/>
        <v>1</v>
      </c>
      <c r="U124" s="449" t="b">
        <f t="shared" si="37"/>
        <v>1</v>
      </c>
      <c r="V124" s="449" t="b">
        <f t="shared" si="38"/>
        <v>1</v>
      </c>
      <c r="W124" s="449" t="b">
        <f t="shared" si="39"/>
        <v>1</v>
      </c>
      <c r="X124" s="449" t="b">
        <f t="shared" si="40"/>
        <v>1</v>
      </c>
      <c r="Y124" s="449" t="b">
        <f t="shared" si="41"/>
        <v>1</v>
      </c>
      <c r="Z124" s="449" t="b">
        <f t="shared" si="42"/>
        <v>1</v>
      </c>
      <c r="AA124" s="449" t="b">
        <f t="shared" si="43"/>
        <v>1</v>
      </c>
      <c r="AB124" s="449" t="b">
        <f t="shared" si="44"/>
        <v>1</v>
      </c>
    </row>
    <row r="125" spans="1:28" ht="16.5" thickBot="1" x14ac:dyDescent="0.3">
      <c r="A125" s="315"/>
      <c r="B125" s="368">
        <v>106</v>
      </c>
      <c r="C125" s="7"/>
      <c r="D125" s="22"/>
      <c r="E125" s="368">
        <v>106</v>
      </c>
      <c r="F125" s="7"/>
      <c r="G125" s="22"/>
      <c r="H125" s="368">
        <v>106</v>
      </c>
      <c r="I125" s="7"/>
      <c r="J125" s="22"/>
      <c r="K125" s="368">
        <v>106</v>
      </c>
      <c r="L125" s="7"/>
      <c r="M125" s="315"/>
      <c r="N125" s="315"/>
      <c r="P125" s="449" t="b">
        <f t="shared" si="23"/>
        <v>1</v>
      </c>
      <c r="Q125" s="449" t="b">
        <f t="shared" si="24"/>
        <v>1</v>
      </c>
      <c r="R125" s="449" t="b">
        <f t="shared" si="25"/>
        <v>1</v>
      </c>
      <c r="S125" s="449" t="b">
        <f t="shared" si="26"/>
        <v>1</v>
      </c>
      <c r="T125" s="449" t="b">
        <f t="shared" si="36"/>
        <v>1</v>
      </c>
      <c r="U125" s="449" t="b">
        <f t="shared" si="37"/>
        <v>1</v>
      </c>
      <c r="V125" s="449" t="b">
        <f t="shared" si="38"/>
        <v>1</v>
      </c>
      <c r="W125" s="449" t="b">
        <f t="shared" si="39"/>
        <v>1</v>
      </c>
      <c r="X125" s="449" t="b">
        <f t="shared" si="40"/>
        <v>1</v>
      </c>
      <c r="Y125" s="449" t="b">
        <f t="shared" si="41"/>
        <v>1</v>
      </c>
      <c r="Z125" s="449" t="b">
        <f t="shared" si="42"/>
        <v>1</v>
      </c>
      <c r="AA125" s="449" t="b">
        <f t="shared" si="43"/>
        <v>1</v>
      </c>
      <c r="AB125" s="449" t="b">
        <f t="shared" si="44"/>
        <v>1</v>
      </c>
    </row>
    <row r="126" spans="1:28" ht="16.5" thickBot="1" x14ac:dyDescent="0.3">
      <c r="A126" s="315"/>
      <c r="B126" s="368">
        <v>107</v>
      </c>
      <c r="C126" s="7"/>
      <c r="D126" s="22"/>
      <c r="E126" s="368">
        <v>107</v>
      </c>
      <c r="F126" s="7"/>
      <c r="G126" s="22"/>
      <c r="H126" s="368">
        <v>107</v>
      </c>
      <c r="I126" s="7"/>
      <c r="J126" s="22"/>
      <c r="K126" s="368">
        <v>107</v>
      </c>
      <c r="L126" s="7"/>
      <c r="M126" s="315"/>
      <c r="N126" s="315"/>
      <c r="P126" s="449" t="b">
        <f t="shared" si="23"/>
        <v>1</v>
      </c>
      <c r="Q126" s="449" t="b">
        <f t="shared" si="24"/>
        <v>1</v>
      </c>
      <c r="R126" s="449" t="b">
        <f t="shared" si="25"/>
        <v>1</v>
      </c>
      <c r="S126" s="449" t="b">
        <f t="shared" si="26"/>
        <v>1</v>
      </c>
      <c r="T126" s="449" t="b">
        <f t="shared" si="36"/>
        <v>1</v>
      </c>
      <c r="U126" s="449" t="b">
        <f t="shared" si="37"/>
        <v>1</v>
      </c>
      <c r="V126" s="449" t="b">
        <f t="shared" si="38"/>
        <v>1</v>
      </c>
      <c r="W126" s="449" t="b">
        <f t="shared" si="39"/>
        <v>1</v>
      </c>
      <c r="X126" s="449" t="b">
        <f t="shared" si="40"/>
        <v>1</v>
      </c>
      <c r="Y126" s="449" t="b">
        <f t="shared" si="41"/>
        <v>1</v>
      </c>
      <c r="Z126" s="449" t="b">
        <f t="shared" si="42"/>
        <v>1</v>
      </c>
      <c r="AA126" s="449" t="b">
        <f t="shared" si="43"/>
        <v>1</v>
      </c>
      <c r="AB126" s="449" t="b">
        <f t="shared" si="44"/>
        <v>1</v>
      </c>
    </row>
    <row r="127" spans="1:28" ht="16.5" thickBot="1" x14ac:dyDescent="0.3">
      <c r="A127" s="315"/>
      <c r="B127" s="368">
        <v>108</v>
      </c>
      <c r="C127" s="7"/>
      <c r="D127" s="22"/>
      <c r="E127" s="368">
        <v>108</v>
      </c>
      <c r="F127" s="7"/>
      <c r="G127" s="22"/>
      <c r="H127" s="368">
        <v>108</v>
      </c>
      <c r="I127" s="7"/>
      <c r="J127" s="22"/>
      <c r="K127" s="368">
        <v>108</v>
      </c>
      <c r="L127" s="7"/>
      <c r="M127" s="315"/>
      <c r="N127" s="315"/>
      <c r="P127" s="449" t="b">
        <f t="shared" si="23"/>
        <v>1</v>
      </c>
      <c r="Q127" s="449" t="b">
        <f t="shared" si="24"/>
        <v>1</v>
      </c>
      <c r="R127" s="449" t="b">
        <f t="shared" si="25"/>
        <v>1</v>
      </c>
      <c r="S127" s="449" t="b">
        <f t="shared" si="26"/>
        <v>1</v>
      </c>
      <c r="T127" s="449" t="b">
        <f t="shared" si="36"/>
        <v>1</v>
      </c>
      <c r="U127" s="449" t="b">
        <f t="shared" si="37"/>
        <v>1</v>
      </c>
      <c r="V127" s="449" t="b">
        <f t="shared" si="38"/>
        <v>1</v>
      </c>
      <c r="W127" s="449" t="b">
        <f t="shared" si="39"/>
        <v>1</v>
      </c>
      <c r="X127" s="449" t="b">
        <f t="shared" si="40"/>
        <v>1</v>
      </c>
      <c r="Y127" s="449" t="b">
        <f t="shared" si="41"/>
        <v>1</v>
      </c>
      <c r="Z127" s="449" t="b">
        <f t="shared" si="42"/>
        <v>1</v>
      </c>
      <c r="AA127" s="449" t="b">
        <f t="shared" si="43"/>
        <v>1</v>
      </c>
      <c r="AB127" s="449" t="b">
        <f t="shared" si="44"/>
        <v>1</v>
      </c>
    </row>
    <row r="128" spans="1:28" ht="16.5" thickBot="1" x14ac:dyDescent="0.3">
      <c r="A128" s="315"/>
      <c r="B128" s="368">
        <v>109</v>
      </c>
      <c r="C128" s="7"/>
      <c r="D128" s="22"/>
      <c r="E128" s="368">
        <v>109</v>
      </c>
      <c r="F128" s="7"/>
      <c r="G128" s="22"/>
      <c r="H128" s="368">
        <v>109</v>
      </c>
      <c r="I128" s="7"/>
      <c r="J128" s="22"/>
      <c r="K128" s="368">
        <v>109</v>
      </c>
      <c r="L128" s="7"/>
      <c r="M128" s="315"/>
      <c r="N128" s="315"/>
      <c r="P128" s="449" t="b">
        <f t="shared" si="23"/>
        <v>1</v>
      </c>
      <c r="Q128" s="449" t="b">
        <f t="shared" si="24"/>
        <v>1</v>
      </c>
      <c r="R128" s="449" t="b">
        <f t="shared" si="25"/>
        <v>1</v>
      </c>
      <c r="S128" s="449" t="b">
        <f t="shared" si="26"/>
        <v>1</v>
      </c>
      <c r="T128" s="449" t="b">
        <f t="shared" si="36"/>
        <v>1</v>
      </c>
      <c r="U128" s="449" t="b">
        <f t="shared" si="37"/>
        <v>1</v>
      </c>
      <c r="V128" s="449" t="b">
        <f t="shared" si="38"/>
        <v>1</v>
      </c>
      <c r="W128" s="449" t="b">
        <f t="shared" si="39"/>
        <v>1</v>
      </c>
      <c r="X128" s="449" t="b">
        <f t="shared" si="40"/>
        <v>1</v>
      </c>
      <c r="Y128" s="449" t="b">
        <f t="shared" si="41"/>
        <v>1</v>
      </c>
      <c r="Z128" s="449" t="b">
        <f t="shared" si="42"/>
        <v>1</v>
      </c>
      <c r="AA128" s="449" t="b">
        <f t="shared" si="43"/>
        <v>1</v>
      </c>
      <c r="AB128" s="449" t="b">
        <f t="shared" si="44"/>
        <v>1</v>
      </c>
    </row>
    <row r="129" spans="1:28" ht="16.5" thickBot="1" x14ac:dyDescent="0.3">
      <c r="A129" s="315"/>
      <c r="B129" s="368">
        <v>110</v>
      </c>
      <c r="C129" s="7"/>
      <c r="D129" s="22"/>
      <c r="E129" s="368">
        <v>110</v>
      </c>
      <c r="F129" s="7"/>
      <c r="G129" s="22"/>
      <c r="H129" s="368">
        <v>110</v>
      </c>
      <c r="I129" s="7"/>
      <c r="J129" s="22"/>
      <c r="K129" s="368">
        <v>110</v>
      </c>
      <c r="L129" s="7"/>
      <c r="M129" s="315"/>
      <c r="N129" s="315"/>
      <c r="P129" s="449" t="b">
        <f t="shared" si="23"/>
        <v>1</v>
      </c>
      <c r="Q129" s="449" t="b">
        <f t="shared" si="24"/>
        <v>1</v>
      </c>
      <c r="R129" s="449" t="b">
        <f t="shared" si="25"/>
        <v>1</v>
      </c>
      <c r="S129" s="449" t="b">
        <f t="shared" si="26"/>
        <v>1</v>
      </c>
      <c r="T129" s="449" t="b">
        <f t="shared" si="36"/>
        <v>1</v>
      </c>
      <c r="U129" s="449" t="b">
        <f t="shared" si="37"/>
        <v>1</v>
      </c>
      <c r="V129" s="449" t="b">
        <f t="shared" si="38"/>
        <v>1</v>
      </c>
      <c r="W129" s="449" t="b">
        <f t="shared" si="39"/>
        <v>1</v>
      </c>
      <c r="X129" s="449" t="b">
        <f t="shared" si="40"/>
        <v>1</v>
      </c>
      <c r="Y129" s="449" t="b">
        <f t="shared" si="41"/>
        <v>1</v>
      </c>
      <c r="Z129" s="449" t="b">
        <f t="shared" si="42"/>
        <v>1</v>
      </c>
      <c r="AA129" s="449" t="b">
        <f t="shared" si="43"/>
        <v>1</v>
      </c>
      <c r="AB129" s="449" t="b">
        <f t="shared" si="44"/>
        <v>1</v>
      </c>
    </row>
    <row r="130" spans="1:28" ht="16.5" thickBot="1" x14ac:dyDescent="0.3">
      <c r="A130" s="315"/>
      <c r="B130" s="368">
        <v>111</v>
      </c>
      <c r="C130" s="7"/>
      <c r="D130" s="22"/>
      <c r="E130" s="368">
        <v>111</v>
      </c>
      <c r="F130" s="7"/>
      <c r="G130" s="22"/>
      <c r="H130" s="368">
        <v>111</v>
      </c>
      <c r="I130" s="7"/>
      <c r="J130" s="22"/>
      <c r="K130" s="368">
        <v>111</v>
      </c>
      <c r="L130" s="7"/>
      <c r="M130" s="315"/>
      <c r="N130" s="315"/>
      <c r="P130" s="449" t="b">
        <f t="shared" si="23"/>
        <v>1</v>
      </c>
      <c r="Q130" s="449" t="b">
        <f t="shared" si="24"/>
        <v>1</v>
      </c>
      <c r="R130" s="449" t="b">
        <f t="shared" si="25"/>
        <v>1</v>
      </c>
      <c r="S130" s="449" t="b">
        <f t="shared" si="26"/>
        <v>1</v>
      </c>
      <c r="T130" s="449" t="b">
        <f t="shared" si="36"/>
        <v>1</v>
      </c>
      <c r="U130" s="449" t="b">
        <f t="shared" si="37"/>
        <v>1</v>
      </c>
      <c r="V130" s="449" t="b">
        <f t="shared" si="38"/>
        <v>1</v>
      </c>
      <c r="W130" s="449" t="b">
        <f t="shared" si="39"/>
        <v>1</v>
      </c>
      <c r="X130" s="449" t="b">
        <f t="shared" si="40"/>
        <v>1</v>
      </c>
      <c r="Y130" s="449" t="b">
        <f t="shared" si="41"/>
        <v>1</v>
      </c>
      <c r="Z130" s="449" t="b">
        <f t="shared" si="42"/>
        <v>1</v>
      </c>
      <c r="AA130" s="449" t="b">
        <f t="shared" si="43"/>
        <v>1</v>
      </c>
      <c r="AB130" s="449" t="b">
        <f t="shared" si="44"/>
        <v>1</v>
      </c>
    </row>
    <row r="131" spans="1:28" ht="16.5" thickBot="1" x14ac:dyDescent="0.3">
      <c r="A131" s="315"/>
      <c r="B131" s="368">
        <v>112</v>
      </c>
      <c r="C131" s="7"/>
      <c r="D131" s="22"/>
      <c r="E131" s="368">
        <v>112</v>
      </c>
      <c r="F131" s="7"/>
      <c r="G131" s="22"/>
      <c r="H131" s="368">
        <v>112</v>
      </c>
      <c r="I131" s="7"/>
      <c r="J131" s="22"/>
      <c r="K131" s="368">
        <v>112</v>
      </c>
      <c r="L131" s="7"/>
      <c r="M131" s="315"/>
      <c r="N131" s="315"/>
      <c r="P131" s="449" t="b">
        <f t="shared" si="23"/>
        <v>1</v>
      </c>
      <c r="Q131" s="449" t="b">
        <f t="shared" si="24"/>
        <v>1</v>
      </c>
      <c r="R131" s="449" t="b">
        <f t="shared" si="25"/>
        <v>1</v>
      </c>
      <c r="S131" s="449" t="b">
        <f t="shared" si="26"/>
        <v>1</v>
      </c>
      <c r="T131" s="449" t="b">
        <f t="shared" si="36"/>
        <v>1</v>
      </c>
      <c r="U131" s="449" t="b">
        <f t="shared" si="37"/>
        <v>1</v>
      </c>
      <c r="V131" s="449" t="b">
        <f t="shared" si="38"/>
        <v>1</v>
      </c>
      <c r="W131" s="449" t="b">
        <f t="shared" si="39"/>
        <v>1</v>
      </c>
      <c r="X131" s="449" t="b">
        <f t="shared" si="40"/>
        <v>1</v>
      </c>
      <c r="Y131" s="449" t="b">
        <f t="shared" si="41"/>
        <v>1</v>
      </c>
      <c r="Z131" s="449" t="b">
        <f t="shared" si="42"/>
        <v>1</v>
      </c>
      <c r="AA131" s="449" t="b">
        <f t="shared" si="43"/>
        <v>1</v>
      </c>
      <c r="AB131" s="449" t="b">
        <f t="shared" si="44"/>
        <v>1</v>
      </c>
    </row>
    <row r="132" spans="1:28" ht="16.5" thickBot="1" x14ac:dyDescent="0.3">
      <c r="A132" s="315"/>
      <c r="B132" s="368">
        <v>113</v>
      </c>
      <c r="C132" s="7"/>
      <c r="D132" s="22"/>
      <c r="E132" s="368">
        <v>113</v>
      </c>
      <c r="F132" s="7"/>
      <c r="G132" s="22"/>
      <c r="H132" s="368">
        <v>113</v>
      </c>
      <c r="I132" s="7"/>
      <c r="J132" s="22"/>
      <c r="K132" s="368">
        <v>113</v>
      </c>
      <c r="L132" s="7"/>
      <c r="M132" s="315"/>
      <c r="N132" s="315"/>
      <c r="P132" s="449" t="b">
        <f t="shared" si="23"/>
        <v>1</v>
      </c>
      <c r="Q132" s="449" t="b">
        <f t="shared" si="24"/>
        <v>1</v>
      </c>
      <c r="R132" s="449" t="b">
        <f t="shared" si="25"/>
        <v>1</v>
      </c>
      <c r="S132" s="449" t="b">
        <f t="shared" si="26"/>
        <v>1</v>
      </c>
      <c r="T132" s="449" t="b">
        <f t="shared" si="36"/>
        <v>1</v>
      </c>
      <c r="U132" s="449" t="b">
        <f t="shared" si="37"/>
        <v>1</v>
      </c>
      <c r="V132" s="449" t="b">
        <f t="shared" si="38"/>
        <v>1</v>
      </c>
      <c r="W132" s="449" t="b">
        <f t="shared" si="39"/>
        <v>1</v>
      </c>
      <c r="X132" s="449" t="b">
        <f t="shared" si="40"/>
        <v>1</v>
      </c>
      <c r="Y132" s="449" t="b">
        <f t="shared" si="41"/>
        <v>1</v>
      </c>
      <c r="Z132" s="449" t="b">
        <f t="shared" si="42"/>
        <v>1</v>
      </c>
      <c r="AA132" s="449" t="b">
        <f t="shared" si="43"/>
        <v>1</v>
      </c>
      <c r="AB132" s="449" t="b">
        <f t="shared" si="44"/>
        <v>1</v>
      </c>
    </row>
    <row r="133" spans="1:28" ht="16.5" thickBot="1" x14ac:dyDescent="0.3">
      <c r="A133" s="315"/>
      <c r="B133" s="368">
        <v>114</v>
      </c>
      <c r="C133" s="7"/>
      <c r="D133" s="22"/>
      <c r="E133" s="368">
        <v>114</v>
      </c>
      <c r="F133" s="7"/>
      <c r="G133" s="22"/>
      <c r="H133" s="368">
        <v>114</v>
      </c>
      <c r="I133" s="7"/>
      <c r="J133" s="22"/>
      <c r="K133" s="368">
        <v>114</v>
      </c>
      <c r="L133" s="7"/>
      <c r="M133" s="315"/>
      <c r="N133" s="315"/>
      <c r="P133" s="449" t="b">
        <f t="shared" si="23"/>
        <v>1</v>
      </c>
      <c r="Q133" s="449" t="b">
        <f t="shared" si="24"/>
        <v>1</v>
      </c>
      <c r="R133" s="449" t="b">
        <f t="shared" si="25"/>
        <v>1</v>
      </c>
      <c r="S133" s="449" t="b">
        <f t="shared" si="26"/>
        <v>1</v>
      </c>
      <c r="T133" s="449" t="b">
        <f t="shared" si="36"/>
        <v>1</v>
      </c>
      <c r="U133" s="449" t="b">
        <f t="shared" si="37"/>
        <v>1</v>
      </c>
      <c r="V133" s="449" t="b">
        <f t="shared" si="38"/>
        <v>1</v>
      </c>
      <c r="W133" s="449" t="b">
        <f t="shared" si="39"/>
        <v>1</v>
      </c>
      <c r="X133" s="449" t="b">
        <f t="shared" si="40"/>
        <v>1</v>
      </c>
      <c r="Y133" s="449" t="b">
        <f t="shared" si="41"/>
        <v>1</v>
      </c>
      <c r="Z133" s="449" t="b">
        <f t="shared" si="42"/>
        <v>1</v>
      </c>
      <c r="AA133" s="449" t="b">
        <f t="shared" si="43"/>
        <v>1</v>
      </c>
      <c r="AB133" s="449" t="b">
        <f t="shared" si="44"/>
        <v>1</v>
      </c>
    </row>
    <row r="134" spans="1:28" ht="16.5" thickBot="1" x14ac:dyDescent="0.3">
      <c r="A134" s="315"/>
      <c r="B134" s="368">
        <v>115</v>
      </c>
      <c r="C134" s="7"/>
      <c r="D134" s="22"/>
      <c r="E134" s="368">
        <v>115</v>
      </c>
      <c r="F134" s="7"/>
      <c r="G134" s="22"/>
      <c r="H134" s="368">
        <v>115</v>
      </c>
      <c r="I134" s="7"/>
      <c r="J134" s="22"/>
      <c r="K134" s="368">
        <v>115</v>
      </c>
      <c r="L134" s="7"/>
      <c r="M134" s="315"/>
      <c r="N134" s="315"/>
      <c r="P134" s="449" t="b">
        <f t="shared" si="23"/>
        <v>1</v>
      </c>
      <c r="Q134" s="449" t="b">
        <f t="shared" si="24"/>
        <v>1</v>
      </c>
      <c r="R134" s="449" t="b">
        <f t="shared" si="25"/>
        <v>1</v>
      </c>
      <c r="S134" s="449" t="b">
        <f t="shared" si="26"/>
        <v>1</v>
      </c>
      <c r="T134" s="449" t="b">
        <f t="shared" si="36"/>
        <v>1</v>
      </c>
      <c r="U134" s="449" t="b">
        <f t="shared" si="37"/>
        <v>1</v>
      </c>
      <c r="V134" s="449" t="b">
        <f t="shared" si="38"/>
        <v>1</v>
      </c>
      <c r="W134" s="449" t="b">
        <f t="shared" si="39"/>
        <v>1</v>
      </c>
      <c r="X134" s="449" t="b">
        <f t="shared" si="40"/>
        <v>1</v>
      </c>
      <c r="Y134" s="449" t="b">
        <f t="shared" si="41"/>
        <v>1</v>
      </c>
      <c r="Z134" s="449" t="b">
        <f t="shared" si="42"/>
        <v>1</v>
      </c>
      <c r="AA134" s="449" t="b">
        <f t="shared" si="43"/>
        <v>1</v>
      </c>
      <c r="AB134" s="449" t="b">
        <f t="shared" si="44"/>
        <v>1</v>
      </c>
    </row>
    <row r="135" spans="1:28" ht="16.5" thickBot="1" x14ac:dyDescent="0.3">
      <c r="A135" s="315"/>
      <c r="B135" s="368">
        <v>116</v>
      </c>
      <c r="C135" s="7"/>
      <c r="D135" s="22"/>
      <c r="E135" s="368">
        <v>116</v>
      </c>
      <c r="F135" s="7"/>
      <c r="G135" s="22"/>
      <c r="H135" s="368">
        <v>116</v>
      </c>
      <c r="I135" s="7"/>
      <c r="J135" s="22"/>
      <c r="K135" s="368">
        <v>116</v>
      </c>
      <c r="L135" s="7"/>
      <c r="M135" s="315"/>
      <c r="N135" s="315"/>
      <c r="P135" s="449" t="b">
        <f t="shared" si="23"/>
        <v>1</v>
      </c>
      <c r="Q135" s="449" t="b">
        <f t="shared" si="24"/>
        <v>1</v>
      </c>
      <c r="R135" s="449" t="b">
        <f t="shared" si="25"/>
        <v>1</v>
      </c>
      <c r="S135" s="449" t="b">
        <f t="shared" si="26"/>
        <v>1</v>
      </c>
      <c r="T135" s="449" t="b">
        <f t="shared" si="36"/>
        <v>1</v>
      </c>
      <c r="U135" s="449" t="b">
        <f t="shared" si="37"/>
        <v>1</v>
      </c>
      <c r="V135" s="449" t="b">
        <f t="shared" si="38"/>
        <v>1</v>
      </c>
      <c r="W135" s="449" t="b">
        <f t="shared" si="39"/>
        <v>1</v>
      </c>
      <c r="X135" s="449" t="b">
        <f t="shared" si="40"/>
        <v>1</v>
      </c>
      <c r="Y135" s="449" t="b">
        <f t="shared" si="41"/>
        <v>1</v>
      </c>
      <c r="Z135" s="449" t="b">
        <f t="shared" si="42"/>
        <v>1</v>
      </c>
      <c r="AA135" s="449" t="b">
        <f t="shared" si="43"/>
        <v>1</v>
      </c>
      <c r="AB135" s="449" t="b">
        <f t="shared" si="44"/>
        <v>1</v>
      </c>
    </row>
    <row r="136" spans="1:28" ht="16.5" thickBot="1" x14ac:dyDescent="0.3">
      <c r="A136" s="315"/>
      <c r="B136" s="368">
        <v>117</v>
      </c>
      <c r="C136" s="7"/>
      <c r="D136" s="22"/>
      <c r="E136" s="368">
        <v>117</v>
      </c>
      <c r="F136" s="7"/>
      <c r="G136" s="22"/>
      <c r="H136" s="368">
        <v>117</v>
      </c>
      <c r="I136" s="7"/>
      <c r="J136" s="22"/>
      <c r="K136" s="368">
        <v>117</v>
      </c>
      <c r="L136" s="7"/>
      <c r="M136" s="315"/>
      <c r="N136" s="315"/>
      <c r="P136" s="449" t="b">
        <f t="shared" si="23"/>
        <v>1</v>
      </c>
      <c r="Q136" s="449" t="b">
        <f t="shared" si="24"/>
        <v>1</v>
      </c>
      <c r="R136" s="449" t="b">
        <f t="shared" si="25"/>
        <v>1</v>
      </c>
      <c r="S136" s="449" t="b">
        <f t="shared" si="26"/>
        <v>1</v>
      </c>
      <c r="T136" s="449" t="b">
        <f t="shared" si="36"/>
        <v>1</v>
      </c>
      <c r="U136" s="449" t="b">
        <f t="shared" si="37"/>
        <v>1</v>
      </c>
      <c r="V136" s="449" t="b">
        <f t="shared" si="38"/>
        <v>1</v>
      </c>
      <c r="W136" s="449" t="b">
        <f t="shared" si="39"/>
        <v>1</v>
      </c>
      <c r="X136" s="449" t="b">
        <f t="shared" si="40"/>
        <v>1</v>
      </c>
      <c r="Y136" s="449" t="b">
        <f t="shared" si="41"/>
        <v>1</v>
      </c>
      <c r="Z136" s="449" t="b">
        <f t="shared" si="42"/>
        <v>1</v>
      </c>
      <c r="AA136" s="449" t="b">
        <f t="shared" si="43"/>
        <v>1</v>
      </c>
      <c r="AB136" s="449" t="b">
        <f t="shared" si="44"/>
        <v>1</v>
      </c>
    </row>
    <row r="137" spans="1:28" ht="16.5" thickBot="1" x14ac:dyDescent="0.3">
      <c r="A137" s="315"/>
      <c r="B137" s="368">
        <v>118</v>
      </c>
      <c r="C137" s="7"/>
      <c r="D137" s="22"/>
      <c r="E137" s="368">
        <v>118</v>
      </c>
      <c r="F137" s="7"/>
      <c r="G137" s="22"/>
      <c r="H137" s="368">
        <v>118</v>
      </c>
      <c r="I137" s="7"/>
      <c r="J137" s="22"/>
      <c r="K137" s="368">
        <v>118</v>
      </c>
      <c r="L137" s="7"/>
      <c r="M137" s="315"/>
      <c r="N137" s="315"/>
      <c r="P137" s="449" t="b">
        <f t="shared" si="23"/>
        <v>1</v>
      </c>
      <c r="Q137" s="449" t="b">
        <f t="shared" si="24"/>
        <v>1</v>
      </c>
      <c r="R137" s="449" t="b">
        <f t="shared" si="25"/>
        <v>1</v>
      </c>
      <c r="S137" s="449" t="b">
        <f t="shared" si="26"/>
        <v>1</v>
      </c>
      <c r="T137" s="449" t="b">
        <f t="shared" si="36"/>
        <v>1</v>
      </c>
      <c r="U137" s="449" t="b">
        <f t="shared" si="37"/>
        <v>1</v>
      </c>
      <c r="V137" s="449" t="b">
        <f t="shared" si="38"/>
        <v>1</v>
      </c>
      <c r="W137" s="449" t="b">
        <f t="shared" si="39"/>
        <v>1</v>
      </c>
      <c r="X137" s="449" t="b">
        <f t="shared" si="40"/>
        <v>1</v>
      </c>
      <c r="Y137" s="449" t="b">
        <f t="shared" si="41"/>
        <v>1</v>
      </c>
      <c r="Z137" s="449" t="b">
        <f t="shared" si="42"/>
        <v>1</v>
      </c>
      <c r="AA137" s="449" t="b">
        <f t="shared" si="43"/>
        <v>1</v>
      </c>
      <c r="AB137" s="449" t="b">
        <f t="shared" si="44"/>
        <v>1</v>
      </c>
    </row>
    <row r="138" spans="1:28" ht="16.5" thickBot="1" x14ac:dyDescent="0.3">
      <c r="A138" s="315"/>
      <c r="B138" s="368">
        <v>119</v>
      </c>
      <c r="C138" s="7"/>
      <c r="D138" s="22"/>
      <c r="E138" s="368">
        <v>119</v>
      </c>
      <c r="F138" s="7"/>
      <c r="G138" s="22"/>
      <c r="H138" s="368">
        <v>119</v>
      </c>
      <c r="I138" s="7"/>
      <c r="J138" s="22"/>
      <c r="K138" s="368">
        <v>119</v>
      </c>
      <c r="L138" s="7"/>
      <c r="M138" s="315"/>
      <c r="N138" s="315"/>
      <c r="P138" s="449" t="b">
        <f t="shared" si="23"/>
        <v>1</v>
      </c>
      <c r="Q138" s="449" t="b">
        <f t="shared" si="24"/>
        <v>1</v>
      </c>
      <c r="R138" s="449" t="b">
        <f t="shared" si="25"/>
        <v>1</v>
      </c>
      <c r="S138" s="449" t="b">
        <f t="shared" si="26"/>
        <v>1</v>
      </c>
      <c r="T138" s="449" t="b">
        <f t="shared" si="36"/>
        <v>1</v>
      </c>
      <c r="U138" s="449" t="b">
        <f t="shared" si="37"/>
        <v>1</v>
      </c>
      <c r="V138" s="449" t="b">
        <f t="shared" si="38"/>
        <v>1</v>
      </c>
      <c r="W138" s="449" t="b">
        <f t="shared" si="39"/>
        <v>1</v>
      </c>
      <c r="X138" s="449" t="b">
        <f t="shared" si="40"/>
        <v>1</v>
      </c>
      <c r="Y138" s="449" t="b">
        <f t="shared" si="41"/>
        <v>1</v>
      </c>
      <c r="Z138" s="449" t="b">
        <f t="shared" si="42"/>
        <v>1</v>
      </c>
      <c r="AA138" s="449" t="b">
        <f t="shared" si="43"/>
        <v>1</v>
      </c>
      <c r="AB138" s="449" t="b">
        <f t="shared" si="44"/>
        <v>1</v>
      </c>
    </row>
    <row r="139" spans="1:28" ht="16.5" thickBot="1" x14ac:dyDescent="0.3">
      <c r="A139" s="315"/>
      <c r="B139" s="368">
        <v>120</v>
      </c>
      <c r="C139" s="7"/>
      <c r="D139" s="22"/>
      <c r="E139" s="368">
        <v>120</v>
      </c>
      <c r="F139" s="7"/>
      <c r="G139" s="22"/>
      <c r="H139" s="368">
        <v>120</v>
      </c>
      <c r="I139" s="7"/>
      <c r="J139" s="22"/>
      <c r="K139" s="368">
        <v>120</v>
      </c>
      <c r="L139" s="7"/>
      <c r="M139" s="315"/>
      <c r="N139" s="315"/>
      <c r="P139" s="449" t="b">
        <f t="shared" si="23"/>
        <v>1</v>
      </c>
      <c r="Q139" s="449" t="b">
        <f t="shared" si="24"/>
        <v>1</v>
      </c>
      <c r="R139" s="449" t="b">
        <f t="shared" si="25"/>
        <v>1</v>
      </c>
      <c r="S139" s="449" t="b">
        <f t="shared" si="26"/>
        <v>1</v>
      </c>
      <c r="T139" s="449" t="b">
        <f t="shared" si="36"/>
        <v>1</v>
      </c>
      <c r="U139" s="449" t="b">
        <f t="shared" si="37"/>
        <v>1</v>
      </c>
      <c r="V139" s="449" t="b">
        <f t="shared" si="38"/>
        <v>1</v>
      </c>
      <c r="W139" s="449" t="b">
        <f t="shared" si="39"/>
        <v>1</v>
      </c>
      <c r="X139" s="449" t="b">
        <f t="shared" si="40"/>
        <v>1</v>
      </c>
      <c r="Y139" s="449" t="b">
        <f t="shared" si="41"/>
        <v>1</v>
      </c>
      <c r="Z139" s="449" t="b">
        <f t="shared" si="42"/>
        <v>1</v>
      </c>
      <c r="AA139" s="449" t="b">
        <f t="shared" si="43"/>
        <v>1</v>
      </c>
      <c r="AB139" s="449" t="b">
        <f t="shared" si="44"/>
        <v>1</v>
      </c>
    </row>
    <row r="140" spans="1:28" ht="16.5" thickBot="1" x14ac:dyDescent="0.3">
      <c r="A140" s="315"/>
      <c r="B140" s="368">
        <v>121</v>
      </c>
      <c r="C140" s="7"/>
      <c r="D140" s="22"/>
      <c r="E140" s="368">
        <v>121</v>
      </c>
      <c r="F140" s="7"/>
      <c r="G140" s="22"/>
      <c r="H140" s="368">
        <v>121</v>
      </c>
      <c r="I140" s="7"/>
      <c r="J140" s="22"/>
      <c r="K140" s="368">
        <v>121</v>
      </c>
      <c r="L140" s="7"/>
      <c r="M140" s="315"/>
      <c r="N140" s="315"/>
      <c r="P140" s="449" t="b">
        <f t="shared" si="23"/>
        <v>1</v>
      </c>
      <c r="Q140" s="449" t="b">
        <f t="shared" si="24"/>
        <v>1</v>
      </c>
      <c r="R140" s="449" t="b">
        <f t="shared" si="25"/>
        <v>1</v>
      </c>
      <c r="S140" s="449" t="b">
        <f t="shared" si="26"/>
        <v>1</v>
      </c>
      <c r="T140" s="449" t="b">
        <f t="shared" si="36"/>
        <v>1</v>
      </c>
      <c r="U140" s="449" t="b">
        <f t="shared" si="37"/>
        <v>1</v>
      </c>
      <c r="V140" s="449" t="b">
        <f t="shared" si="38"/>
        <v>1</v>
      </c>
      <c r="W140" s="449" t="b">
        <f t="shared" si="39"/>
        <v>1</v>
      </c>
      <c r="X140" s="449" t="b">
        <f t="shared" si="40"/>
        <v>1</v>
      </c>
      <c r="Y140" s="449" t="b">
        <f t="shared" si="41"/>
        <v>1</v>
      </c>
      <c r="Z140" s="449" t="b">
        <f t="shared" si="42"/>
        <v>1</v>
      </c>
      <c r="AA140" s="449" t="b">
        <f t="shared" si="43"/>
        <v>1</v>
      </c>
      <c r="AB140" s="449" t="b">
        <f t="shared" si="44"/>
        <v>1</v>
      </c>
    </row>
    <row r="141" spans="1:28" ht="16.5" thickBot="1" x14ac:dyDescent="0.3">
      <c r="A141" s="315"/>
      <c r="B141" s="368">
        <v>122</v>
      </c>
      <c r="C141" s="7"/>
      <c r="D141" s="22"/>
      <c r="E141" s="368">
        <v>122</v>
      </c>
      <c r="F141" s="7"/>
      <c r="G141" s="22"/>
      <c r="H141" s="368">
        <v>122</v>
      </c>
      <c r="I141" s="7"/>
      <c r="J141" s="22"/>
      <c r="K141" s="368">
        <v>122</v>
      </c>
      <c r="L141" s="7"/>
      <c r="M141" s="315"/>
      <c r="N141" s="315"/>
      <c r="P141" s="449" t="b">
        <f t="shared" si="23"/>
        <v>1</v>
      </c>
      <c r="Q141" s="449" t="b">
        <f t="shared" si="24"/>
        <v>1</v>
      </c>
      <c r="R141" s="449" t="b">
        <f t="shared" si="25"/>
        <v>1</v>
      </c>
      <c r="S141" s="449" t="b">
        <f t="shared" si="26"/>
        <v>1</v>
      </c>
      <c r="T141" s="449" t="b">
        <f t="shared" si="36"/>
        <v>1</v>
      </c>
      <c r="U141" s="449" t="b">
        <f t="shared" si="37"/>
        <v>1</v>
      </c>
      <c r="V141" s="449" t="b">
        <f t="shared" si="38"/>
        <v>1</v>
      </c>
      <c r="W141" s="449" t="b">
        <f t="shared" si="39"/>
        <v>1</v>
      </c>
      <c r="X141" s="449" t="b">
        <f t="shared" si="40"/>
        <v>1</v>
      </c>
      <c r="Y141" s="449" t="b">
        <f t="shared" si="41"/>
        <v>1</v>
      </c>
      <c r="Z141" s="449" t="b">
        <f t="shared" si="42"/>
        <v>1</v>
      </c>
      <c r="AA141" s="449" t="b">
        <f t="shared" si="43"/>
        <v>1</v>
      </c>
      <c r="AB141" s="449" t="b">
        <f t="shared" si="44"/>
        <v>1</v>
      </c>
    </row>
    <row r="142" spans="1:28" ht="16.5" thickBot="1" x14ac:dyDescent="0.3">
      <c r="A142" s="315"/>
      <c r="B142" s="368">
        <v>123</v>
      </c>
      <c r="C142" s="7"/>
      <c r="D142" s="22"/>
      <c r="E142" s="368">
        <v>123</v>
      </c>
      <c r="F142" s="7"/>
      <c r="G142" s="22"/>
      <c r="H142" s="368">
        <v>123</v>
      </c>
      <c r="I142" s="7"/>
      <c r="J142" s="22"/>
      <c r="K142" s="368">
        <v>123</v>
      </c>
      <c r="L142" s="7"/>
      <c r="M142" s="315"/>
      <c r="N142" s="315"/>
      <c r="P142" s="449" t="b">
        <f t="shared" si="23"/>
        <v>1</v>
      </c>
      <c r="Q142" s="449" t="b">
        <f t="shared" si="24"/>
        <v>1</v>
      </c>
      <c r="R142" s="449" t="b">
        <f t="shared" si="25"/>
        <v>1</v>
      </c>
      <c r="S142" s="449" t="b">
        <f t="shared" si="26"/>
        <v>1</v>
      </c>
      <c r="T142" s="449" t="b">
        <f t="shared" si="36"/>
        <v>1</v>
      </c>
      <c r="U142" s="449" t="b">
        <f t="shared" si="37"/>
        <v>1</v>
      </c>
      <c r="V142" s="449" t="b">
        <f t="shared" si="38"/>
        <v>1</v>
      </c>
      <c r="W142" s="449" t="b">
        <f t="shared" si="39"/>
        <v>1</v>
      </c>
      <c r="X142" s="449" t="b">
        <f t="shared" si="40"/>
        <v>1</v>
      </c>
      <c r="Y142" s="449" t="b">
        <f t="shared" si="41"/>
        <v>1</v>
      </c>
      <c r="Z142" s="449" t="b">
        <f t="shared" si="42"/>
        <v>1</v>
      </c>
      <c r="AA142" s="449" t="b">
        <f t="shared" si="43"/>
        <v>1</v>
      </c>
      <c r="AB142" s="449" t="b">
        <f t="shared" si="44"/>
        <v>1</v>
      </c>
    </row>
    <row r="143" spans="1:28" ht="16.5" thickBot="1" x14ac:dyDescent="0.3">
      <c r="A143" s="315"/>
      <c r="B143" s="368">
        <v>124</v>
      </c>
      <c r="C143" s="7"/>
      <c r="D143" s="22"/>
      <c r="E143" s="368">
        <v>124</v>
      </c>
      <c r="F143" s="7"/>
      <c r="G143" s="22"/>
      <c r="H143" s="368">
        <v>124</v>
      </c>
      <c r="I143" s="7"/>
      <c r="J143" s="22"/>
      <c r="K143" s="368">
        <v>124</v>
      </c>
      <c r="L143" s="7"/>
      <c r="M143" s="315"/>
      <c r="N143" s="315"/>
      <c r="P143" s="449" t="b">
        <f t="shared" si="23"/>
        <v>1</v>
      </c>
      <c r="Q143" s="449" t="b">
        <f t="shared" si="24"/>
        <v>1</v>
      </c>
      <c r="R143" s="449" t="b">
        <f t="shared" si="25"/>
        <v>1</v>
      </c>
      <c r="S143" s="449" t="b">
        <f t="shared" si="26"/>
        <v>1</v>
      </c>
      <c r="T143" s="449" t="b">
        <f t="shared" si="36"/>
        <v>1</v>
      </c>
      <c r="U143" s="449" t="b">
        <f t="shared" si="37"/>
        <v>1</v>
      </c>
      <c r="V143" s="449" t="b">
        <f t="shared" si="38"/>
        <v>1</v>
      </c>
      <c r="W143" s="449" t="b">
        <f t="shared" si="39"/>
        <v>1</v>
      </c>
      <c r="X143" s="449" t="b">
        <f t="shared" si="40"/>
        <v>1</v>
      </c>
      <c r="Y143" s="449" t="b">
        <f t="shared" si="41"/>
        <v>1</v>
      </c>
      <c r="Z143" s="449" t="b">
        <f t="shared" si="42"/>
        <v>1</v>
      </c>
      <c r="AA143" s="449" t="b">
        <f t="shared" si="43"/>
        <v>1</v>
      </c>
      <c r="AB143" s="449" t="b">
        <f t="shared" si="44"/>
        <v>1</v>
      </c>
    </row>
    <row r="144" spans="1:28" ht="16.5" thickBot="1" x14ac:dyDescent="0.3">
      <c r="A144" s="315"/>
      <c r="B144" s="368">
        <v>125</v>
      </c>
      <c r="C144" s="7"/>
      <c r="D144" s="22"/>
      <c r="E144" s="368">
        <v>125</v>
      </c>
      <c r="F144" s="7"/>
      <c r="G144" s="22"/>
      <c r="H144" s="368">
        <v>125</v>
      </c>
      <c r="I144" s="7"/>
      <c r="J144" s="22"/>
      <c r="K144" s="368">
        <v>125</v>
      </c>
      <c r="L144" s="7"/>
      <c r="M144" s="315"/>
      <c r="N144" s="315"/>
      <c r="P144" s="449" t="b">
        <f t="shared" si="23"/>
        <v>1</v>
      </c>
      <c r="Q144" s="449" t="b">
        <f t="shared" si="24"/>
        <v>1</v>
      </c>
      <c r="R144" s="449" t="b">
        <f t="shared" si="25"/>
        <v>1</v>
      </c>
      <c r="S144" s="449" t="b">
        <f t="shared" si="26"/>
        <v>1</v>
      </c>
      <c r="T144" s="449" t="b">
        <f t="shared" si="36"/>
        <v>1</v>
      </c>
      <c r="U144" s="449" t="b">
        <f t="shared" si="37"/>
        <v>1</v>
      </c>
      <c r="V144" s="449" t="b">
        <f t="shared" si="38"/>
        <v>1</v>
      </c>
      <c r="W144" s="449" t="b">
        <f t="shared" si="39"/>
        <v>1</v>
      </c>
      <c r="X144" s="449" t="b">
        <f t="shared" si="40"/>
        <v>1</v>
      </c>
      <c r="Y144" s="449" t="b">
        <f t="shared" si="41"/>
        <v>1</v>
      </c>
      <c r="Z144" s="449" t="b">
        <f t="shared" si="42"/>
        <v>1</v>
      </c>
      <c r="AA144" s="449" t="b">
        <f t="shared" si="43"/>
        <v>1</v>
      </c>
      <c r="AB144" s="449" t="b">
        <f t="shared" si="44"/>
        <v>1</v>
      </c>
    </row>
    <row r="145" spans="1:28" ht="16.5" thickBot="1" x14ac:dyDescent="0.3">
      <c r="A145" s="315"/>
      <c r="B145" s="368">
        <v>126</v>
      </c>
      <c r="C145" s="7"/>
      <c r="D145" s="22"/>
      <c r="E145" s="368">
        <v>126</v>
      </c>
      <c r="F145" s="7"/>
      <c r="G145" s="22"/>
      <c r="H145" s="368">
        <v>126</v>
      </c>
      <c r="I145" s="7"/>
      <c r="J145" s="22"/>
      <c r="K145" s="368">
        <v>126</v>
      </c>
      <c r="L145" s="7"/>
      <c r="M145" s="315"/>
      <c r="N145" s="315"/>
      <c r="P145" s="449" t="b">
        <f t="shared" si="23"/>
        <v>1</v>
      </c>
      <c r="Q145" s="449" t="b">
        <f t="shared" si="24"/>
        <v>1</v>
      </c>
      <c r="R145" s="449" t="b">
        <f t="shared" si="25"/>
        <v>1</v>
      </c>
      <c r="S145" s="449" t="b">
        <f t="shared" si="26"/>
        <v>1</v>
      </c>
      <c r="T145" s="449" t="b">
        <f t="shared" si="36"/>
        <v>1</v>
      </c>
      <c r="U145" s="449" t="b">
        <f t="shared" si="37"/>
        <v>1</v>
      </c>
      <c r="V145" s="449" t="b">
        <f t="shared" si="38"/>
        <v>1</v>
      </c>
      <c r="W145" s="449" t="b">
        <f t="shared" si="39"/>
        <v>1</v>
      </c>
      <c r="X145" s="449" t="b">
        <f t="shared" si="40"/>
        <v>1</v>
      </c>
      <c r="Y145" s="449" t="b">
        <f t="shared" si="41"/>
        <v>1</v>
      </c>
      <c r="Z145" s="449" t="b">
        <f t="shared" si="42"/>
        <v>1</v>
      </c>
      <c r="AA145" s="449" t="b">
        <f t="shared" si="43"/>
        <v>1</v>
      </c>
      <c r="AB145" s="449" t="b">
        <f t="shared" si="44"/>
        <v>1</v>
      </c>
    </row>
    <row r="146" spans="1:28" ht="16.5" thickBot="1" x14ac:dyDescent="0.3">
      <c r="A146" s="315"/>
      <c r="B146" s="368">
        <v>127</v>
      </c>
      <c r="C146" s="7"/>
      <c r="D146" s="22"/>
      <c r="E146" s="368">
        <v>127</v>
      </c>
      <c r="F146" s="7"/>
      <c r="G146" s="22"/>
      <c r="H146" s="368">
        <v>127</v>
      </c>
      <c r="I146" s="7"/>
      <c r="J146" s="22"/>
      <c r="K146" s="368">
        <v>127</v>
      </c>
      <c r="L146" s="7"/>
      <c r="M146" s="315"/>
      <c r="N146" s="315"/>
      <c r="P146" s="449" t="b">
        <f t="shared" si="23"/>
        <v>1</v>
      </c>
      <c r="Q146" s="449" t="b">
        <f t="shared" si="24"/>
        <v>1</v>
      </c>
      <c r="R146" s="449" t="b">
        <f t="shared" si="25"/>
        <v>1</v>
      </c>
      <c r="S146" s="449" t="b">
        <f t="shared" si="26"/>
        <v>1</v>
      </c>
      <c r="T146" s="449" t="b">
        <f t="shared" si="36"/>
        <v>1</v>
      </c>
      <c r="U146" s="449" t="b">
        <f t="shared" si="37"/>
        <v>1</v>
      </c>
      <c r="V146" s="449" t="b">
        <f t="shared" si="38"/>
        <v>1</v>
      </c>
      <c r="W146" s="449" t="b">
        <f t="shared" si="39"/>
        <v>1</v>
      </c>
      <c r="X146" s="449" t="b">
        <f t="shared" si="40"/>
        <v>1</v>
      </c>
      <c r="Y146" s="449" t="b">
        <f t="shared" si="41"/>
        <v>1</v>
      </c>
      <c r="Z146" s="449" t="b">
        <f t="shared" si="42"/>
        <v>1</v>
      </c>
      <c r="AA146" s="449" t="b">
        <f t="shared" si="43"/>
        <v>1</v>
      </c>
      <c r="AB146" s="449" t="b">
        <f t="shared" si="44"/>
        <v>1</v>
      </c>
    </row>
    <row r="147" spans="1:28" ht="16.5" thickBot="1" x14ac:dyDescent="0.3">
      <c r="A147" s="315"/>
      <c r="B147" s="368">
        <v>128</v>
      </c>
      <c r="C147" s="7"/>
      <c r="D147" s="22"/>
      <c r="E147" s="368">
        <v>128</v>
      </c>
      <c r="F147" s="7"/>
      <c r="G147" s="22"/>
      <c r="H147" s="368">
        <v>128</v>
      </c>
      <c r="I147" s="7"/>
      <c r="J147" s="22"/>
      <c r="K147" s="368">
        <v>128</v>
      </c>
      <c r="L147" s="7"/>
      <c r="M147" s="315"/>
      <c r="N147" s="315"/>
      <c r="P147" s="449" t="b">
        <f t="shared" si="23"/>
        <v>1</v>
      </c>
      <c r="Q147" s="449" t="b">
        <f t="shared" si="24"/>
        <v>1</v>
      </c>
      <c r="R147" s="449" t="b">
        <f t="shared" si="25"/>
        <v>1</v>
      </c>
      <c r="S147" s="449" t="b">
        <f t="shared" si="26"/>
        <v>1</v>
      </c>
      <c r="T147" s="449" t="b">
        <f t="shared" si="36"/>
        <v>1</v>
      </c>
      <c r="U147" s="449" t="b">
        <f t="shared" si="37"/>
        <v>1</v>
      </c>
      <c r="V147" s="449" t="b">
        <f t="shared" si="38"/>
        <v>1</v>
      </c>
      <c r="W147" s="449" t="b">
        <f t="shared" si="39"/>
        <v>1</v>
      </c>
      <c r="X147" s="449" t="b">
        <f t="shared" si="40"/>
        <v>1</v>
      </c>
      <c r="Y147" s="449" t="b">
        <f t="shared" si="41"/>
        <v>1</v>
      </c>
      <c r="Z147" s="449" t="b">
        <f t="shared" si="42"/>
        <v>1</v>
      </c>
      <c r="AA147" s="449" t="b">
        <f t="shared" si="43"/>
        <v>1</v>
      </c>
      <c r="AB147" s="449" t="b">
        <f t="shared" si="44"/>
        <v>1</v>
      </c>
    </row>
    <row r="148" spans="1:28" ht="16.5" thickBot="1" x14ac:dyDescent="0.3">
      <c r="A148" s="315"/>
      <c r="B148" s="368">
        <v>129</v>
      </c>
      <c r="C148" s="7"/>
      <c r="D148" s="22"/>
      <c r="E148" s="368">
        <v>129</v>
      </c>
      <c r="F148" s="7"/>
      <c r="G148" s="22"/>
      <c r="H148" s="368">
        <v>129</v>
      </c>
      <c r="I148" s="7"/>
      <c r="J148" s="22"/>
      <c r="K148" s="368">
        <v>129</v>
      </c>
      <c r="L148" s="7"/>
      <c r="M148" s="315"/>
      <c r="N148" s="315"/>
      <c r="P148" s="449" t="b">
        <f t="shared" ref="P148:P211" si="45">IF(C148="",TRUE,(IF(ISNUMBER(MATCH(C148,countries,0)),TRUE,FALSE)))</f>
        <v>1</v>
      </c>
      <c r="Q148" s="449" t="b">
        <f t="shared" ref="Q148:Q211" si="46">IF(F148="",TRUE,(IF(ISNUMBER(MATCH(F148,countries,0)),TRUE,FALSE)))</f>
        <v>1</v>
      </c>
      <c r="R148" s="449" t="b">
        <f t="shared" ref="R148:R211" si="47">IF(I148="",TRUE,(IF(ISNUMBER(MATCH(I148,countries,0)),TRUE,FALSE)))</f>
        <v>1</v>
      </c>
      <c r="S148" s="449" t="b">
        <f t="shared" ref="S148:S211" si="48">IF(L148="",TRUE,(IF(ISNUMBER(MATCH(L148,Countries2,0)),TRUE,FALSE)))</f>
        <v>1</v>
      </c>
      <c r="T148" s="449" t="b">
        <f t="shared" ref="T148:T179" si="49">IF(C148="",TRUE,(IF(D148&lt;&gt;"",TRUE,FALSE)))</f>
        <v>1</v>
      </c>
      <c r="U148" s="449" t="b">
        <f t="shared" ref="U148:U179" si="50">IF(D148="",TRUE,(IF(C148&lt;&gt;"",TRUE,FALSE)))</f>
        <v>1</v>
      </c>
      <c r="V148" s="449" t="b">
        <f t="shared" ref="V148:V179" si="51">IF(F148="",TRUE,(IF(G148&lt;&gt;"",TRUE,FALSE)))</f>
        <v>1</v>
      </c>
      <c r="W148" s="449" t="b">
        <f t="shared" ref="W148:W179" si="52">IF(G148="",TRUE,(IF(F148&lt;&gt;"",TRUE,FALSE)))</f>
        <v>1</v>
      </c>
      <c r="X148" s="449" t="b">
        <f t="shared" ref="X148:X179" si="53">IF(I148="",TRUE,(IF(J148&lt;&gt;"",TRUE,FALSE)))</f>
        <v>1</v>
      </c>
      <c r="Y148" s="449" t="b">
        <f t="shared" ref="Y148:Y179" si="54">IF(J148="",TRUE,(IF(I148&lt;&gt;"",TRUE,FALSE)))</f>
        <v>1</v>
      </c>
      <c r="Z148" s="449" t="b">
        <f t="shared" ref="Z148:Z179" si="55">IF(AND(C148="N/A",D148&lt;&gt;0),FALSE,TRUE)</f>
        <v>1</v>
      </c>
      <c r="AA148" s="449" t="b">
        <f t="shared" ref="AA148:AA179" si="56">IF(AND(F148="N/A",G148&lt;&gt;0),FALSE,TRUE)</f>
        <v>1</v>
      </c>
      <c r="AB148" s="449" t="b">
        <f t="shared" ref="AB148:AB179" si="57">IF(AND(I148="N/A",J148&lt;&gt;0),FALSE,TRUE)</f>
        <v>1</v>
      </c>
    </row>
    <row r="149" spans="1:28" ht="16.5" thickBot="1" x14ac:dyDescent="0.3">
      <c r="A149" s="315"/>
      <c r="B149" s="368">
        <v>130</v>
      </c>
      <c r="C149" s="7"/>
      <c r="D149" s="22"/>
      <c r="E149" s="368">
        <v>130</v>
      </c>
      <c r="F149" s="7"/>
      <c r="G149" s="22"/>
      <c r="H149" s="368">
        <v>130</v>
      </c>
      <c r="I149" s="7"/>
      <c r="J149" s="22"/>
      <c r="K149" s="368">
        <v>130</v>
      </c>
      <c r="L149" s="7"/>
      <c r="M149" s="315"/>
      <c r="N149" s="315"/>
      <c r="P149" s="449" t="b">
        <f t="shared" si="45"/>
        <v>1</v>
      </c>
      <c r="Q149" s="449" t="b">
        <f t="shared" si="46"/>
        <v>1</v>
      </c>
      <c r="R149" s="449" t="b">
        <f t="shared" si="47"/>
        <v>1</v>
      </c>
      <c r="S149" s="449" t="b">
        <f t="shared" si="48"/>
        <v>1</v>
      </c>
      <c r="T149" s="449" t="b">
        <f t="shared" si="49"/>
        <v>1</v>
      </c>
      <c r="U149" s="449" t="b">
        <f t="shared" si="50"/>
        <v>1</v>
      </c>
      <c r="V149" s="449" t="b">
        <f t="shared" si="51"/>
        <v>1</v>
      </c>
      <c r="W149" s="449" t="b">
        <f t="shared" si="52"/>
        <v>1</v>
      </c>
      <c r="X149" s="449" t="b">
        <f t="shared" si="53"/>
        <v>1</v>
      </c>
      <c r="Y149" s="449" t="b">
        <f t="shared" si="54"/>
        <v>1</v>
      </c>
      <c r="Z149" s="449" t="b">
        <f t="shared" si="55"/>
        <v>1</v>
      </c>
      <c r="AA149" s="449" t="b">
        <f t="shared" si="56"/>
        <v>1</v>
      </c>
      <c r="AB149" s="449" t="b">
        <f t="shared" si="57"/>
        <v>1</v>
      </c>
    </row>
    <row r="150" spans="1:28" ht="16.5" thickBot="1" x14ac:dyDescent="0.3">
      <c r="A150" s="315"/>
      <c r="B150" s="368">
        <v>131</v>
      </c>
      <c r="C150" s="7"/>
      <c r="D150" s="22"/>
      <c r="E150" s="368">
        <v>131</v>
      </c>
      <c r="F150" s="7"/>
      <c r="G150" s="22"/>
      <c r="H150" s="368">
        <v>131</v>
      </c>
      <c r="I150" s="7"/>
      <c r="J150" s="22"/>
      <c r="K150" s="368">
        <v>131</v>
      </c>
      <c r="L150" s="7"/>
      <c r="M150" s="315"/>
      <c r="N150" s="315"/>
      <c r="P150" s="449" t="b">
        <f t="shared" si="45"/>
        <v>1</v>
      </c>
      <c r="Q150" s="449" t="b">
        <f t="shared" si="46"/>
        <v>1</v>
      </c>
      <c r="R150" s="449" t="b">
        <f t="shared" si="47"/>
        <v>1</v>
      </c>
      <c r="S150" s="449" t="b">
        <f t="shared" si="48"/>
        <v>1</v>
      </c>
      <c r="T150" s="449" t="b">
        <f t="shared" si="49"/>
        <v>1</v>
      </c>
      <c r="U150" s="449" t="b">
        <f t="shared" si="50"/>
        <v>1</v>
      </c>
      <c r="V150" s="449" t="b">
        <f t="shared" si="51"/>
        <v>1</v>
      </c>
      <c r="W150" s="449" t="b">
        <f t="shared" si="52"/>
        <v>1</v>
      </c>
      <c r="X150" s="449" t="b">
        <f t="shared" si="53"/>
        <v>1</v>
      </c>
      <c r="Y150" s="449" t="b">
        <f t="shared" si="54"/>
        <v>1</v>
      </c>
      <c r="Z150" s="449" t="b">
        <f t="shared" si="55"/>
        <v>1</v>
      </c>
      <c r="AA150" s="449" t="b">
        <f t="shared" si="56"/>
        <v>1</v>
      </c>
      <c r="AB150" s="449" t="b">
        <f t="shared" si="57"/>
        <v>1</v>
      </c>
    </row>
    <row r="151" spans="1:28" ht="16.5" thickBot="1" x14ac:dyDescent="0.3">
      <c r="A151" s="315"/>
      <c r="B151" s="368">
        <v>132</v>
      </c>
      <c r="C151" s="7"/>
      <c r="D151" s="22"/>
      <c r="E151" s="368">
        <v>132</v>
      </c>
      <c r="F151" s="7"/>
      <c r="G151" s="22"/>
      <c r="H151" s="368">
        <v>132</v>
      </c>
      <c r="I151" s="7"/>
      <c r="J151" s="22"/>
      <c r="K151" s="368">
        <v>132</v>
      </c>
      <c r="L151" s="7"/>
      <c r="M151" s="315"/>
      <c r="N151" s="315"/>
      <c r="P151" s="449" t="b">
        <f t="shared" si="45"/>
        <v>1</v>
      </c>
      <c r="Q151" s="449" t="b">
        <f t="shared" si="46"/>
        <v>1</v>
      </c>
      <c r="R151" s="449" t="b">
        <f t="shared" si="47"/>
        <v>1</v>
      </c>
      <c r="S151" s="449" t="b">
        <f t="shared" si="48"/>
        <v>1</v>
      </c>
      <c r="T151" s="449" t="b">
        <f t="shared" si="49"/>
        <v>1</v>
      </c>
      <c r="U151" s="449" t="b">
        <f t="shared" si="50"/>
        <v>1</v>
      </c>
      <c r="V151" s="449" t="b">
        <f t="shared" si="51"/>
        <v>1</v>
      </c>
      <c r="W151" s="449" t="b">
        <f t="shared" si="52"/>
        <v>1</v>
      </c>
      <c r="X151" s="449" t="b">
        <f t="shared" si="53"/>
        <v>1</v>
      </c>
      <c r="Y151" s="449" t="b">
        <f t="shared" si="54"/>
        <v>1</v>
      </c>
      <c r="Z151" s="449" t="b">
        <f t="shared" si="55"/>
        <v>1</v>
      </c>
      <c r="AA151" s="449" t="b">
        <f t="shared" si="56"/>
        <v>1</v>
      </c>
      <c r="AB151" s="449" t="b">
        <f t="shared" si="57"/>
        <v>1</v>
      </c>
    </row>
    <row r="152" spans="1:28" ht="16.5" thickBot="1" x14ac:dyDescent="0.3">
      <c r="A152" s="315"/>
      <c r="B152" s="368">
        <v>133</v>
      </c>
      <c r="C152" s="7"/>
      <c r="D152" s="22"/>
      <c r="E152" s="368">
        <v>133</v>
      </c>
      <c r="F152" s="7"/>
      <c r="G152" s="22"/>
      <c r="H152" s="368">
        <v>133</v>
      </c>
      <c r="I152" s="7"/>
      <c r="J152" s="22"/>
      <c r="K152" s="368">
        <v>133</v>
      </c>
      <c r="L152" s="7"/>
      <c r="M152" s="315"/>
      <c r="N152" s="315"/>
      <c r="P152" s="449" t="b">
        <f t="shared" si="45"/>
        <v>1</v>
      </c>
      <c r="Q152" s="449" t="b">
        <f t="shared" si="46"/>
        <v>1</v>
      </c>
      <c r="R152" s="449" t="b">
        <f t="shared" si="47"/>
        <v>1</v>
      </c>
      <c r="S152" s="449" t="b">
        <f t="shared" si="48"/>
        <v>1</v>
      </c>
      <c r="T152" s="449" t="b">
        <f t="shared" si="49"/>
        <v>1</v>
      </c>
      <c r="U152" s="449" t="b">
        <f t="shared" si="50"/>
        <v>1</v>
      </c>
      <c r="V152" s="449" t="b">
        <f t="shared" si="51"/>
        <v>1</v>
      </c>
      <c r="W152" s="449" t="b">
        <f t="shared" si="52"/>
        <v>1</v>
      </c>
      <c r="X152" s="449" t="b">
        <f t="shared" si="53"/>
        <v>1</v>
      </c>
      <c r="Y152" s="449" t="b">
        <f t="shared" si="54"/>
        <v>1</v>
      </c>
      <c r="Z152" s="449" t="b">
        <f t="shared" si="55"/>
        <v>1</v>
      </c>
      <c r="AA152" s="449" t="b">
        <f t="shared" si="56"/>
        <v>1</v>
      </c>
      <c r="AB152" s="449" t="b">
        <f t="shared" si="57"/>
        <v>1</v>
      </c>
    </row>
    <row r="153" spans="1:28" ht="16.5" thickBot="1" x14ac:dyDescent="0.3">
      <c r="A153" s="315"/>
      <c r="B153" s="368">
        <v>134</v>
      </c>
      <c r="C153" s="7"/>
      <c r="D153" s="22"/>
      <c r="E153" s="368">
        <v>134</v>
      </c>
      <c r="F153" s="7"/>
      <c r="G153" s="22"/>
      <c r="H153" s="368">
        <v>134</v>
      </c>
      <c r="I153" s="7"/>
      <c r="J153" s="22"/>
      <c r="K153" s="368">
        <v>134</v>
      </c>
      <c r="L153" s="7"/>
      <c r="M153" s="315"/>
      <c r="N153" s="315"/>
      <c r="P153" s="449" t="b">
        <f t="shared" si="45"/>
        <v>1</v>
      </c>
      <c r="Q153" s="449" t="b">
        <f t="shared" si="46"/>
        <v>1</v>
      </c>
      <c r="R153" s="449" t="b">
        <f t="shared" si="47"/>
        <v>1</v>
      </c>
      <c r="S153" s="449" t="b">
        <f t="shared" si="48"/>
        <v>1</v>
      </c>
      <c r="T153" s="449" t="b">
        <f t="shared" si="49"/>
        <v>1</v>
      </c>
      <c r="U153" s="449" t="b">
        <f t="shared" si="50"/>
        <v>1</v>
      </c>
      <c r="V153" s="449" t="b">
        <f t="shared" si="51"/>
        <v>1</v>
      </c>
      <c r="W153" s="449" t="b">
        <f t="shared" si="52"/>
        <v>1</v>
      </c>
      <c r="X153" s="449" t="b">
        <f t="shared" si="53"/>
        <v>1</v>
      </c>
      <c r="Y153" s="449" t="b">
        <f t="shared" si="54"/>
        <v>1</v>
      </c>
      <c r="Z153" s="449" t="b">
        <f t="shared" si="55"/>
        <v>1</v>
      </c>
      <c r="AA153" s="449" t="b">
        <f t="shared" si="56"/>
        <v>1</v>
      </c>
      <c r="AB153" s="449" t="b">
        <f t="shared" si="57"/>
        <v>1</v>
      </c>
    </row>
    <row r="154" spans="1:28" ht="16.5" thickBot="1" x14ac:dyDescent="0.3">
      <c r="A154" s="315"/>
      <c r="B154" s="368">
        <v>135</v>
      </c>
      <c r="C154" s="7"/>
      <c r="D154" s="22"/>
      <c r="E154" s="368">
        <v>135</v>
      </c>
      <c r="F154" s="7"/>
      <c r="G154" s="22"/>
      <c r="H154" s="368">
        <v>135</v>
      </c>
      <c r="I154" s="7"/>
      <c r="J154" s="22"/>
      <c r="K154" s="368">
        <v>135</v>
      </c>
      <c r="L154" s="7"/>
      <c r="M154" s="315"/>
      <c r="N154" s="315"/>
      <c r="P154" s="449" t="b">
        <f t="shared" si="45"/>
        <v>1</v>
      </c>
      <c r="Q154" s="449" t="b">
        <f t="shared" si="46"/>
        <v>1</v>
      </c>
      <c r="R154" s="449" t="b">
        <f t="shared" si="47"/>
        <v>1</v>
      </c>
      <c r="S154" s="449" t="b">
        <f t="shared" si="48"/>
        <v>1</v>
      </c>
      <c r="T154" s="449" t="b">
        <f t="shared" si="49"/>
        <v>1</v>
      </c>
      <c r="U154" s="449" t="b">
        <f t="shared" si="50"/>
        <v>1</v>
      </c>
      <c r="V154" s="449" t="b">
        <f t="shared" si="51"/>
        <v>1</v>
      </c>
      <c r="W154" s="449" t="b">
        <f t="shared" si="52"/>
        <v>1</v>
      </c>
      <c r="X154" s="449" t="b">
        <f t="shared" si="53"/>
        <v>1</v>
      </c>
      <c r="Y154" s="449" t="b">
        <f t="shared" si="54"/>
        <v>1</v>
      </c>
      <c r="Z154" s="449" t="b">
        <f t="shared" si="55"/>
        <v>1</v>
      </c>
      <c r="AA154" s="449" t="b">
        <f t="shared" si="56"/>
        <v>1</v>
      </c>
      <c r="AB154" s="449" t="b">
        <f t="shared" si="57"/>
        <v>1</v>
      </c>
    </row>
    <row r="155" spans="1:28" ht="16.5" thickBot="1" x14ac:dyDescent="0.3">
      <c r="A155" s="315"/>
      <c r="B155" s="368">
        <v>136</v>
      </c>
      <c r="C155" s="7"/>
      <c r="D155" s="22"/>
      <c r="E155" s="368">
        <v>136</v>
      </c>
      <c r="F155" s="7"/>
      <c r="G155" s="22"/>
      <c r="H155" s="368">
        <v>136</v>
      </c>
      <c r="I155" s="7"/>
      <c r="J155" s="22"/>
      <c r="K155" s="368">
        <v>136</v>
      </c>
      <c r="L155" s="7"/>
      <c r="M155" s="315"/>
      <c r="N155" s="315"/>
      <c r="P155" s="449" t="b">
        <f t="shared" si="45"/>
        <v>1</v>
      </c>
      <c r="Q155" s="449" t="b">
        <f t="shared" si="46"/>
        <v>1</v>
      </c>
      <c r="R155" s="449" t="b">
        <f t="shared" si="47"/>
        <v>1</v>
      </c>
      <c r="S155" s="449" t="b">
        <f t="shared" si="48"/>
        <v>1</v>
      </c>
      <c r="T155" s="449" t="b">
        <f t="shared" si="49"/>
        <v>1</v>
      </c>
      <c r="U155" s="449" t="b">
        <f t="shared" si="50"/>
        <v>1</v>
      </c>
      <c r="V155" s="449" t="b">
        <f t="shared" si="51"/>
        <v>1</v>
      </c>
      <c r="W155" s="449" t="b">
        <f t="shared" si="52"/>
        <v>1</v>
      </c>
      <c r="X155" s="449" t="b">
        <f t="shared" si="53"/>
        <v>1</v>
      </c>
      <c r="Y155" s="449" t="b">
        <f t="shared" si="54"/>
        <v>1</v>
      </c>
      <c r="Z155" s="449" t="b">
        <f t="shared" si="55"/>
        <v>1</v>
      </c>
      <c r="AA155" s="449" t="b">
        <f t="shared" si="56"/>
        <v>1</v>
      </c>
      <c r="AB155" s="449" t="b">
        <f t="shared" si="57"/>
        <v>1</v>
      </c>
    </row>
    <row r="156" spans="1:28" ht="16.5" thickBot="1" x14ac:dyDescent="0.3">
      <c r="A156" s="315"/>
      <c r="B156" s="368">
        <v>137</v>
      </c>
      <c r="C156" s="7"/>
      <c r="D156" s="22"/>
      <c r="E156" s="368">
        <v>137</v>
      </c>
      <c r="F156" s="7"/>
      <c r="G156" s="22"/>
      <c r="H156" s="368">
        <v>137</v>
      </c>
      <c r="I156" s="7"/>
      <c r="J156" s="22"/>
      <c r="K156" s="368">
        <v>137</v>
      </c>
      <c r="L156" s="7"/>
      <c r="M156" s="315"/>
      <c r="N156" s="315"/>
      <c r="P156" s="449" t="b">
        <f t="shared" si="45"/>
        <v>1</v>
      </c>
      <c r="Q156" s="449" t="b">
        <f t="shared" si="46"/>
        <v>1</v>
      </c>
      <c r="R156" s="449" t="b">
        <f t="shared" si="47"/>
        <v>1</v>
      </c>
      <c r="S156" s="449" t="b">
        <f t="shared" si="48"/>
        <v>1</v>
      </c>
      <c r="T156" s="449" t="b">
        <f t="shared" si="49"/>
        <v>1</v>
      </c>
      <c r="U156" s="449" t="b">
        <f t="shared" si="50"/>
        <v>1</v>
      </c>
      <c r="V156" s="449" t="b">
        <f t="shared" si="51"/>
        <v>1</v>
      </c>
      <c r="W156" s="449" t="b">
        <f t="shared" si="52"/>
        <v>1</v>
      </c>
      <c r="X156" s="449" t="b">
        <f t="shared" si="53"/>
        <v>1</v>
      </c>
      <c r="Y156" s="449" t="b">
        <f t="shared" si="54"/>
        <v>1</v>
      </c>
      <c r="Z156" s="449" t="b">
        <f t="shared" si="55"/>
        <v>1</v>
      </c>
      <c r="AA156" s="449" t="b">
        <f t="shared" si="56"/>
        <v>1</v>
      </c>
      <c r="AB156" s="449" t="b">
        <f t="shared" si="57"/>
        <v>1</v>
      </c>
    </row>
    <row r="157" spans="1:28" ht="16.5" thickBot="1" x14ac:dyDescent="0.3">
      <c r="A157" s="315"/>
      <c r="B157" s="368">
        <v>138</v>
      </c>
      <c r="C157" s="7"/>
      <c r="D157" s="22"/>
      <c r="E157" s="368">
        <v>138</v>
      </c>
      <c r="F157" s="7"/>
      <c r="G157" s="22"/>
      <c r="H157" s="368">
        <v>138</v>
      </c>
      <c r="I157" s="7"/>
      <c r="J157" s="22"/>
      <c r="K157" s="368">
        <v>138</v>
      </c>
      <c r="L157" s="7"/>
      <c r="M157" s="315"/>
      <c r="N157" s="315"/>
      <c r="P157" s="449" t="b">
        <f t="shared" si="45"/>
        <v>1</v>
      </c>
      <c r="Q157" s="449" t="b">
        <f t="shared" si="46"/>
        <v>1</v>
      </c>
      <c r="R157" s="449" t="b">
        <f t="shared" si="47"/>
        <v>1</v>
      </c>
      <c r="S157" s="449" t="b">
        <f t="shared" si="48"/>
        <v>1</v>
      </c>
      <c r="T157" s="449" t="b">
        <f t="shared" si="49"/>
        <v>1</v>
      </c>
      <c r="U157" s="449" t="b">
        <f t="shared" si="50"/>
        <v>1</v>
      </c>
      <c r="V157" s="449" t="b">
        <f t="shared" si="51"/>
        <v>1</v>
      </c>
      <c r="W157" s="449" t="b">
        <f t="shared" si="52"/>
        <v>1</v>
      </c>
      <c r="X157" s="449" t="b">
        <f t="shared" si="53"/>
        <v>1</v>
      </c>
      <c r="Y157" s="449" t="b">
        <f t="shared" si="54"/>
        <v>1</v>
      </c>
      <c r="Z157" s="449" t="b">
        <f t="shared" si="55"/>
        <v>1</v>
      </c>
      <c r="AA157" s="449" t="b">
        <f t="shared" si="56"/>
        <v>1</v>
      </c>
      <c r="AB157" s="449" t="b">
        <f t="shared" si="57"/>
        <v>1</v>
      </c>
    </row>
    <row r="158" spans="1:28" ht="16.5" thickBot="1" x14ac:dyDescent="0.3">
      <c r="A158" s="315"/>
      <c r="B158" s="368">
        <v>139</v>
      </c>
      <c r="C158" s="7"/>
      <c r="D158" s="22"/>
      <c r="E158" s="368">
        <v>139</v>
      </c>
      <c r="F158" s="7"/>
      <c r="G158" s="22"/>
      <c r="H158" s="368">
        <v>139</v>
      </c>
      <c r="I158" s="7"/>
      <c r="J158" s="22"/>
      <c r="K158" s="368">
        <v>139</v>
      </c>
      <c r="L158" s="7"/>
      <c r="M158" s="315"/>
      <c r="N158" s="315"/>
      <c r="P158" s="449" t="b">
        <f t="shared" si="45"/>
        <v>1</v>
      </c>
      <c r="Q158" s="449" t="b">
        <f t="shared" si="46"/>
        <v>1</v>
      </c>
      <c r="R158" s="449" t="b">
        <f t="shared" si="47"/>
        <v>1</v>
      </c>
      <c r="S158" s="449" t="b">
        <f t="shared" si="48"/>
        <v>1</v>
      </c>
      <c r="T158" s="449" t="b">
        <f t="shared" si="49"/>
        <v>1</v>
      </c>
      <c r="U158" s="449" t="b">
        <f t="shared" si="50"/>
        <v>1</v>
      </c>
      <c r="V158" s="449" t="b">
        <f t="shared" si="51"/>
        <v>1</v>
      </c>
      <c r="W158" s="449" t="b">
        <f t="shared" si="52"/>
        <v>1</v>
      </c>
      <c r="X158" s="449" t="b">
        <f t="shared" si="53"/>
        <v>1</v>
      </c>
      <c r="Y158" s="449" t="b">
        <f t="shared" si="54"/>
        <v>1</v>
      </c>
      <c r="Z158" s="449" t="b">
        <f t="shared" si="55"/>
        <v>1</v>
      </c>
      <c r="AA158" s="449" t="b">
        <f t="shared" si="56"/>
        <v>1</v>
      </c>
      <c r="AB158" s="449" t="b">
        <f t="shared" si="57"/>
        <v>1</v>
      </c>
    </row>
    <row r="159" spans="1:28" ht="16.5" thickBot="1" x14ac:dyDescent="0.3">
      <c r="A159" s="315"/>
      <c r="B159" s="368">
        <v>140</v>
      </c>
      <c r="C159" s="7"/>
      <c r="D159" s="22"/>
      <c r="E159" s="368">
        <v>140</v>
      </c>
      <c r="F159" s="7"/>
      <c r="G159" s="22"/>
      <c r="H159" s="368">
        <v>140</v>
      </c>
      <c r="I159" s="7"/>
      <c r="J159" s="22"/>
      <c r="K159" s="368">
        <v>140</v>
      </c>
      <c r="L159" s="7"/>
      <c r="M159" s="315"/>
      <c r="N159" s="315"/>
      <c r="P159" s="449" t="b">
        <f t="shared" si="45"/>
        <v>1</v>
      </c>
      <c r="Q159" s="449" t="b">
        <f t="shared" si="46"/>
        <v>1</v>
      </c>
      <c r="R159" s="449" t="b">
        <f t="shared" si="47"/>
        <v>1</v>
      </c>
      <c r="S159" s="449" t="b">
        <f t="shared" si="48"/>
        <v>1</v>
      </c>
      <c r="T159" s="449" t="b">
        <f t="shared" si="49"/>
        <v>1</v>
      </c>
      <c r="U159" s="449" t="b">
        <f t="shared" si="50"/>
        <v>1</v>
      </c>
      <c r="V159" s="449" t="b">
        <f t="shared" si="51"/>
        <v>1</v>
      </c>
      <c r="W159" s="449" t="b">
        <f t="shared" si="52"/>
        <v>1</v>
      </c>
      <c r="X159" s="449" t="b">
        <f t="shared" si="53"/>
        <v>1</v>
      </c>
      <c r="Y159" s="449" t="b">
        <f t="shared" si="54"/>
        <v>1</v>
      </c>
      <c r="Z159" s="449" t="b">
        <f t="shared" si="55"/>
        <v>1</v>
      </c>
      <c r="AA159" s="449" t="b">
        <f t="shared" si="56"/>
        <v>1</v>
      </c>
      <c r="AB159" s="449" t="b">
        <f t="shared" si="57"/>
        <v>1</v>
      </c>
    </row>
    <row r="160" spans="1:28" ht="16.5" thickBot="1" x14ac:dyDescent="0.3">
      <c r="A160" s="315"/>
      <c r="B160" s="368">
        <v>141</v>
      </c>
      <c r="C160" s="7"/>
      <c r="D160" s="22"/>
      <c r="E160" s="368">
        <v>141</v>
      </c>
      <c r="F160" s="7"/>
      <c r="G160" s="22"/>
      <c r="H160" s="368">
        <v>141</v>
      </c>
      <c r="I160" s="7"/>
      <c r="J160" s="22"/>
      <c r="K160" s="368">
        <v>141</v>
      </c>
      <c r="L160" s="7"/>
      <c r="M160" s="315"/>
      <c r="N160" s="315"/>
      <c r="P160" s="449" t="b">
        <f t="shared" si="45"/>
        <v>1</v>
      </c>
      <c r="Q160" s="449" t="b">
        <f t="shared" si="46"/>
        <v>1</v>
      </c>
      <c r="R160" s="449" t="b">
        <f t="shared" si="47"/>
        <v>1</v>
      </c>
      <c r="S160" s="449" t="b">
        <f t="shared" si="48"/>
        <v>1</v>
      </c>
      <c r="T160" s="449" t="b">
        <f t="shared" si="49"/>
        <v>1</v>
      </c>
      <c r="U160" s="449" t="b">
        <f t="shared" si="50"/>
        <v>1</v>
      </c>
      <c r="V160" s="449" t="b">
        <f t="shared" si="51"/>
        <v>1</v>
      </c>
      <c r="W160" s="449" t="b">
        <f t="shared" si="52"/>
        <v>1</v>
      </c>
      <c r="X160" s="449" t="b">
        <f t="shared" si="53"/>
        <v>1</v>
      </c>
      <c r="Y160" s="449" t="b">
        <f t="shared" si="54"/>
        <v>1</v>
      </c>
      <c r="Z160" s="449" t="b">
        <f t="shared" si="55"/>
        <v>1</v>
      </c>
      <c r="AA160" s="449" t="b">
        <f t="shared" si="56"/>
        <v>1</v>
      </c>
      <c r="AB160" s="449" t="b">
        <f t="shared" si="57"/>
        <v>1</v>
      </c>
    </row>
    <row r="161" spans="1:28" ht="16.5" thickBot="1" x14ac:dyDescent="0.3">
      <c r="A161" s="315"/>
      <c r="B161" s="368">
        <v>142</v>
      </c>
      <c r="C161" s="7"/>
      <c r="D161" s="22"/>
      <c r="E161" s="368">
        <v>142</v>
      </c>
      <c r="F161" s="7"/>
      <c r="G161" s="22"/>
      <c r="H161" s="368">
        <v>142</v>
      </c>
      <c r="I161" s="7"/>
      <c r="J161" s="22"/>
      <c r="K161" s="368">
        <v>142</v>
      </c>
      <c r="L161" s="7"/>
      <c r="M161" s="315"/>
      <c r="N161" s="315"/>
      <c r="P161" s="449" t="b">
        <f t="shared" si="45"/>
        <v>1</v>
      </c>
      <c r="Q161" s="449" t="b">
        <f t="shared" si="46"/>
        <v>1</v>
      </c>
      <c r="R161" s="449" t="b">
        <f t="shared" si="47"/>
        <v>1</v>
      </c>
      <c r="S161" s="449" t="b">
        <f t="shared" si="48"/>
        <v>1</v>
      </c>
      <c r="T161" s="449" t="b">
        <f t="shared" si="49"/>
        <v>1</v>
      </c>
      <c r="U161" s="449" t="b">
        <f t="shared" si="50"/>
        <v>1</v>
      </c>
      <c r="V161" s="449" t="b">
        <f t="shared" si="51"/>
        <v>1</v>
      </c>
      <c r="W161" s="449" t="b">
        <f t="shared" si="52"/>
        <v>1</v>
      </c>
      <c r="X161" s="449" t="b">
        <f t="shared" si="53"/>
        <v>1</v>
      </c>
      <c r="Y161" s="449" t="b">
        <f t="shared" si="54"/>
        <v>1</v>
      </c>
      <c r="Z161" s="449" t="b">
        <f t="shared" si="55"/>
        <v>1</v>
      </c>
      <c r="AA161" s="449" t="b">
        <f t="shared" si="56"/>
        <v>1</v>
      </c>
      <c r="AB161" s="449" t="b">
        <f t="shared" si="57"/>
        <v>1</v>
      </c>
    </row>
    <row r="162" spans="1:28" ht="16.5" thickBot="1" x14ac:dyDescent="0.3">
      <c r="A162" s="315"/>
      <c r="B162" s="368">
        <v>143</v>
      </c>
      <c r="C162" s="7"/>
      <c r="D162" s="22"/>
      <c r="E162" s="368">
        <v>143</v>
      </c>
      <c r="F162" s="7"/>
      <c r="G162" s="22"/>
      <c r="H162" s="368">
        <v>143</v>
      </c>
      <c r="I162" s="7"/>
      <c r="J162" s="22"/>
      <c r="K162" s="368">
        <v>143</v>
      </c>
      <c r="L162" s="7"/>
      <c r="M162" s="315"/>
      <c r="N162" s="315"/>
      <c r="P162" s="449" t="b">
        <f t="shared" si="45"/>
        <v>1</v>
      </c>
      <c r="Q162" s="449" t="b">
        <f t="shared" si="46"/>
        <v>1</v>
      </c>
      <c r="R162" s="449" t="b">
        <f t="shared" si="47"/>
        <v>1</v>
      </c>
      <c r="S162" s="449" t="b">
        <f t="shared" si="48"/>
        <v>1</v>
      </c>
      <c r="T162" s="449" t="b">
        <f t="shared" si="49"/>
        <v>1</v>
      </c>
      <c r="U162" s="449" t="b">
        <f t="shared" si="50"/>
        <v>1</v>
      </c>
      <c r="V162" s="449" t="b">
        <f t="shared" si="51"/>
        <v>1</v>
      </c>
      <c r="W162" s="449" t="b">
        <f t="shared" si="52"/>
        <v>1</v>
      </c>
      <c r="X162" s="449" t="b">
        <f t="shared" si="53"/>
        <v>1</v>
      </c>
      <c r="Y162" s="449" t="b">
        <f t="shared" si="54"/>
        <v>1</v>
      </c>
      <c r="Z162" s="449" t="b">
        <f t="shared" si="55"/>
        <v>1</v>
      </c>
      <c r="AA162" s="449" t="b">
        <f t="shared" si="56"/>
        <v>1</v>
      </c>
      <c r="AB162" s="449" t="b">
        <f t="shared" si="57"/>
        <v>1</v>
      </c>
    </row>
    <row r="163" spans="1:28" ht="16.5" thickBot="1" x14ac:dyDescent="0.3">
      <c r="A163" s="315"/>
      <c r="B163" s="368">
        <v>144</v>
      </c>
      <c r="C163" s="7"/>
      <c r="D163" s="22"/>
      <c r="E163" s="368">
        <v>144</v>
      </c>
      <c r="F163" s="7"/>
      <c r="G163" s="22"/>
      <c r="H163" s="368">
        <v>144</v>
      </c>
      <c r="I163" s="7"/>
      <c r="J163" s="22"/>
      <c r="K163" s="368">
        <v>144</v>
      </c>
      <c r="L163" s="7"/>
      <c r="M163" s="315"/>
      <c r="N163" s="315"/>
      <c r="P163" s="449" t="b">
        <f t="shared" si="45"/>
        <v>1</v>
      </c>
      <c r="Q163" s="449" t="b">
        <f t="shared" si="46"/>
        <v>1</v>
      </c>
      <c r="R163" s="449" t="b">
        <f t="shared" si="47"/>
        <v>1</v>
      </c>
      <c r="S163" s="449" t="b">
        <f t="shared" si="48"/>
        <v>1</v>
      </c>
      <c r="T163" s="449" t="b">
        <f t="shared" si="49"/>
        <v>1</v>
      </c>
      <c r="U163" s="449" t="b">
        <f t="shared" si="50"/>
        <v>1</v>
      </c>
      <c r="V163" s="449" t="b">
        <f t="shared" si="51"/>
        <v>1</v>
      </c>
      <c r="W163" s="449" t="b">
        <f t="shared" si="52"/>
        <v>1</v>
      </c>
      <c r="X163" s="449" t="b">
        <f t="shared" si="53"/>
        <v>1</v>
      </c>
      <c r="Y163" s="449" t="b">
        <f t="shared" si="54"/>
        <v>1</v>
      </c>
      <c r="Z163" s="449" t="b">
        <f t="shared" si="55"/>
        <v>1</v>
      </c>
      <c r="AA163" s="449" t="b">
        <f t="shared" si="56"/>
        <v>1</v>
      </c>
      <c r="AB163" s="449" t="b">
        <f t="shared" si="57"/>
        <v>1</v>
      </c>
    </row>
    <row r="164" spans="1:28" ht="16.5" thickBot="1" x14ac:dyDescent="0.3">
      <c r="A164" s="315"/>
      <c r="B164" s="368">
        <v>145</v>
      </c>
      <c r="C164" s="7"/>
      <c r="D164" s="22"/>
      <c r="E164" s="368">
        <v>145</v>
      </c>
      <c r="F164" s="7"/>
      <c r="G164" s="22"/>
      <c r="H164" s="368">
        <v>145</v>
      </c>
      <c r="I164" s="7"/>
      <c r="J164" s="22"/>
      <c r="K164" s="368">
        <v>145</v>
      </c>
      <c r="L164" s="7"/>
      <c r="M164" s="315"/>
      <c r="N164" s="315"/>
      <c r="P164" s="449" t="b">
        <f t="shared" si="45"/>
        <v>1</v>
      </c>
      <c r="Q164" s="449" t="b">
        <f t="shared" si="46"/>
        <v>1</v>
      </c>
      <c r="R164" s="449" t="b">
        <f t="shared" si="47"/>
        <v>1</v>
      </c>
      <c r="S164" s="449" t="b">
        <f t="shared" si="48"/>
        <v>1</v>
      </c>
      <c r="T164" s="449" t="b">
        <f t="shared" si="49"/>
        <v>1</v>
      </c>
      <c r="U164" s="449" t="b">
        <f t="shared" si="50"/>
        <v>1</v>
      </c>
      <c r="V164" s="449" t="b">
        <f t="shared" si="51"/>
        <v>1</v>
      </c>
      <c r="W164" s="449" t="b">
        <f t="shared" si="52"/>
        <v>1</v>
      </c>
      <c r="X164" s="449" t="b">
        <f t="shared" si="53"/>
        <v>1</v>
      </c>
      <c r="Y164" s="449" t="b">
        <f t="shared" si="54"/>
        <v>1</v>
      </c>
      <c r="Z164" s="449" t="b">
        <f t="shared" si="55"/>
        <v>1</v>
      </c>
      <c r="AA164" s="449" t="b">
        <f t="shared" si="56"/>
        <v>1</v>
      </c>
      <c r="AB164" s="449" t="b">
        <f t="shared" si="57"/>
        <v>1</v>
      </c>
    </row>
    <row r="165" spans="1:28" ht="16.5" thickBot="1" x14ac:dyDescent="0.3">
      <c r="A165" s="315"/>
      <c r="B165" s="368">
        <v>146</v>
      </c>
      <c r="C165" s="7"/>
      <c r="D165" s="22"/>
      <c r="E165" s="368">
        <v>146</v>
      </c>
      <c r="F165" s="7"/>
      <c r="G165" s="22"/>
      <c r="H165" s="368">
        <v>146</v>
      </c>
      <c r="I165" s="7"/>
      <c r="J165" s="22"/>
      <c r="K165" s="368">
        <v>146</v>
      </c>
      <c r="L165" s="7"/>
      <c r="M165" s="315"/>
      <c r="N165" s="315"/>
      <c r="P165" s="449" t="b">
        <f t="shared" si="45"/>
        <v>1</v>
      </c>
      <c r="Q165" s="449" t="b">
        <f t="shared" si="46"/>
        <v>1</v>
      </c>
      <c r="R165" s="449" t="b">
        <f t="shared" si="47"/>
        <v>1</v>
      </c>
      <c r="S165" s="449" t="b">
        <f t="shared" si="48"/>
        <v>1</v>
      </c>
      <c r="T165" s="449" t="b">
        <f t="shared" si="49"/>
        <v>1</v>
      </c>
      <c r="U165" s="449" t="b">
        <f t="shared" si="50"/>
        <v>1</v>
      </c>
      <c r="V165" s="449" t="b">
        <f t="shared" si="51"/>
        <v>1</v>
      </c>
      <c r="W165" s="449" t="b">
        <f t="shared" si="52"/>
        <v>1</v>
      </c>
      <c r="X165" s="449" t="b">
        <f t="shared" si="53"/>
        <v>1</v>
      </c>
      <c r="Y165" s="449" t="b">
        <f t="shared" si="54"/>
        <v>1</v>
      </c>
      <c r="Z165" s="449" t="b">
        <f t="shared" si="55"/>
        <v>1</v>
      </c>
      <c r="AA165" s="449" t="b">
        <f t="shared" si="56"/>
        <v>1</v>
      </c>
      <c r="AB165" s="449" t="b">
        <f t="shared" si="57"/>
        <v>1</v>
      </c>
    </row>
    <row r="166" spans="1:28" ht="16.5" thickBot="1" x14ac:dyDescent="0.3">
      <c r="A166" s="315"/>
      <c r="B166" s="368">
        <v>147</v>
      </c>
      <c r="C166" s="7"/>
      <c r="D166" s="22"/>
      <c r="E166" s="368">
        <v>147</v>
      </c>
      <c r="F166" s="7"/>
      <c r="G166" s="22"/>
      <c r="H166" s="368">
        <v>147</v>
      </c>
      <c r="I166" s="7"/>
      <c r="J166" s="22"/>
      <c r="K166" s="368">
        <v>147</v>
      </c>
      <c r="L166" s="7"/>
      <c r="M166" s="315"/>
      <c r="N166" s="315"/>
      <c r="P166" s="449" t="b">
        <f t="shared" si="45"/>
        <v>1</v>
      </c>
      <c r="Q166" s="449" t="b">
        <f t="shared" si="46"/>
        <v>1</v>
      </c>
      <c r="R166" s="449" t="b">
        <f t="shared" si="47"/>
        <v>1</v>
      </c>
      <c r="S166" s="449" t="b">
        <f t="shared" si="48"/>
        <v>1</v>
      </c>
      <c r="T166" s="449" t="b">
        <f t="shared" si="49"/>
        <v>1</v>
      </c>
      <c r="U166" s="449" t="b">
        <f t="shared" si="50"/>
        <v>1</v>
      </c>
      <c r="V166" s="449" t="b">
        <f t="shared" si="51"/>
        <v>1</v>
      </c>
      <c r="W166" s="449" t="b">
        <f t="shared" si="52"/>
        <v>1</v>
      </c>
      <c r="X166" s="449" t="b">
        <f t="shared" si="53"/>
        <v>1</v>
      </c>
      <c r="Y166" s="449" t="b">
        <f t="shared" si="54"/>
        <v>1</v>
      </c>
      <c r="Z166" s="449" t="b">
        <f t="shared" si="55"/>
        <v>1</v>
      </c>
      <c r="AA166" s="449" t="b">
        <f t="shared" si="56"/>
        <v>1</v>
      </c>
      <c r="AB166" s="449" t="b">
        <f t="shared" si="57"/>
        <v>1</v>
      </c>
    </row>
    <row r="167" spans="1:28" ht="16.5" thickBot="1" x14ac:dyDescent="0.3">
      <c r="A167" s="315"/>
      <c r="B167" s="368">
        <v>148</v>
      </c>
      <c r="C167" s="7"/>
      <c r="D167" s="22"/>
      <c r="E167" s="368">
        <v>148</v>
      </c>
      <c r="F167" s="7"/>
      <c r="G167" s="22"/>
      <c r="H167" s="368">
        <v>148</v>
      </c>
      <c r="I167" s="7"/>
      <c r="J167" s="22"/>
      <c r="K167" s="368">
        <v>148</v>
      </c>
      <c r="L167" s="7"/>
      <c r="M167" s="315"/>
      <c r="N167" s="315"/>
      <c r="P167" s="449" t="b">
        <f t="shared" si="45"/>
        <v>1</v>
      </c>
      <c r="Q167" s="449" t="b">
        <f t="shared" si="46"/>
        <v>1</v>
      </c>
      <c r="R167" s="449" t="b">
        <f t="shared" si="47"/>
        <v>1</v>
      </c>
      <c r="S167" s="449" t="b">
        <f t="shared" si="48"/>
        <v>1</v>
      </c>
      <c r="T167" s="449" t="b">
        <f t="shared" si="49"/>
        <v>1</v>
      </c>
      <c r="U167" s="449" t="b">
        <f t="shared" si="50"/>
        <v>1</v>
      </c>
      <c r="V167" s="449" t="b">
        <f t="shared" si="51"/>
        <v>1</v>
      </c>
      <c r="W167" s="449" t="b">
        <f t="shared" si="52"/>
        <v>1</v>
      </c>
      <c r="X167" s="449" t="b">
        <f t="shared" si="53"/>
        <v>1</v>
      </c>
      <c r="Y167" s="449" t="b">
        <f t="shared" si="54"/>
        <v>1</v>
      </c>
      <c r="Z167" s="449" t="b">
        <f t="shared" si="55"/>
        <v>1</v>
      </c>
      <c r="AA167" s="449" t="b">
        <f t="shared" si="56"/>
        <v>1</v>
      </c>
      <c r="AB167" s="449" t="b">
        <f t="shared" si="57"/>
        <v>1</v>
      </c>
    </row>
    <row r="168" spans="1:28" ht="16.5" thickBot="1" x14ac:dyDescent="0.3">
      <c r="A168" s="315"/>
      <c r="B168" s="368">
        <v>149</v>
      </c>
      <c r="C168" s="7"/>
      <c r="D168" s="22"/>
      <c r="E168" s="368">
        <v>149</v>
      </c>
      <c r="F168" s="7"/>
      <c r="G168" s="22"/>
      <c r="H168" s="368">
        <v>149</v>
      </c>
      <c r="I168" s="7"/>
      <c r="J168" s="22"/>
      <c r="K168" s="368">
        <v>149</v>
      </c>
      <c r="L168" s="7"/>
      <c r="M168" s="315"/>
      <c r="N168" s="315"/>
      <c r="P168" s="449" t="b">
        <f t="shared" si="45"/>
        <v>1</v>
      </c>
      <c r="Q168" s="449" t="b">
        <f t="shared" si="46"/>
        <v>1</v>
      </c>
      <c r="R168" s="449" t="b">
        <f t="shared" si="47"/>
        <v>1</v>
      </c>
      <c r="S168" s="449" t="b">
        <f t="shared" si="48"/>
        <v>1</v>
      </c>
      <c r="T168" s="449" t="b">
        <f t="shared" si="49"/>
        <v>1</v>
      </c>
      <c r="U168" s="449" t="b">
        <f t="shared" si="50"/>
        <v>1</v>
      </c>
      <c r="V168" s="449" t="b">
        <f t="shared" si="51"/>
        <v>1</v>
      </c>
      <c r="W168" s="449" t="b">
        <f t="shared" si="52"/>
        <v>1</v>
      </c>
      <c r="X168" s="449" t="b">
        <f t="shared" si="53"/>
        <v>1</v>
      </c>
      <c r="Y168" s="449" t="b">
        <f t="shared" si="54"/>
        <v>1</v>
      </c>
      <c r="Z168" s="449" t="b">
        <f t="shared" si="55"/>
        <v>1</v>
      </c>
      <c r="AA168" s="449" t="b">
        <f t="shared" si="56"/>
        <v>1</v>
      </c>
      <c r="AB168" s="449" t="b">
        <f t="shared" si="57"/>
        <v>1</v>
      </c>
    </row>
    <row r="169" spans="1:28" ht="16.5" thickBot="1" x14ac:dyDescent="0.3">
      <c r="A169" s="315"/>
      <c r="B169" s="368">
        <v>150</v>
      </c>
      <c r="C169" s="7"/>
      <c r="D169" s="22"/>
      <c r="E169" s="368">
        <v>150</v>
      </c>
      <c r="F169" s="7"/>
      <c r="G169" s="22"/>
      <c r="H169" s="368">
        <v>150</v>
      </c>
      <c r="I169" s="7"/>
      <c r="J169" s="22"/>
      <c r="K169" s="368">
        <v>150</v>
      </c>
      <c r="L169" s="7"/>
      <c r="M169" s="315"/>
      <c r="N169" s="315"/>
      <c r="P169" s="449" t="b">
        <f t="shared" si="45"/>
        <v>1</v>
      </c>
      <c r="Q169" s="449" t="b">
        <f t="shared" si="46"/>
        <v>1</v>
      </c>
      <c r="R169" s="449" t="b">
        <f t="shared" si="47"/>
        <v>1</v>
      </c>
      <c r="S169" s="449" t="b">
        <f t="shared" si="48"/>
        <v>1</v>
      </c>
      <c r="T169" s="449" t="b">
        <f t="shared" si="49"/>
        <v>1</v>
      </c>
      <c r="U169" s="449" t="b">
        <f t="shared" si="50"/>
        <v>1</v>
      </c>
      <c r="V169" s="449" t="b">
        <f t="shared" si="51"/>
        <v>1</v>
      </c>
      <c r="W169" s="449" t="b">
        <f t="shared" si="52"/>
        <v>1</v>
      </c>
      <c r="X169" s="449" t="b">
        <f t="shared" si="53"/>
        <v>1</v>
      </c>
      <c r="Y169" s="449" t="b">
        <f t="shared" si="54"/>
        <v>1</v>
      </c>
      <c r="Z169" s="449" t="b">
        <f t="shared" si="55"/>
        <v>1</v>
      </c>
      <c r="AA169" s="449" t="b">
        <f t="shared" si="56"/>
        <v>1</v>
      </c>
      <c r="AB169" s="449" t="b">
        <f t="shared" si="57"/>
        <v>1</v>
      </c>
    </row>
    <row r="170" spans="1:28" ht="16.5" thickBot="1" x14ac:dyDescent="0.3">
      <c r="A170" s="315"/>
      <c r="B170" s="368">
        <v>151</v>
      </c>
      <c r="C170" s="7"/>
      <c r="D170" s="22"/>
      <c r="E170" s="368">
        <v>151</v>
      </c>
      <c r="F170" s="7"/>
      <c r="G170" s="22"/>
      <c r="H170" s="368">
        <v>151</v>
      </c>
      <c r="I170" s="7"/>
      <c r="J170" s="22"/>
      <c r="K170" s="368">
        <v>151</v>
      </c>
      <c r="L170" s="7"/>
      <c r="M170" s="315"/>
      <c r="N170" s="315"/>
      <c r="P170" s="449" t="b">
        <f t="shared" si="45"/>
        <v>1</v>
      </c>
      <c r="Q170" s="449" t="b">
        <f t="shared" si="46"/>
        <v>1</v>
      </c>
      <c r="R170" s="449" t="b">
        <f t="shared" si="47"/>
        <v>1</v>
      </c>
      <c r="S170" s="449" t="b">
        <f t="shared" si="48"/>
        <v>1</v>
      </c>
      <c r="T170" s="449" t="b">
        <f t="shared" si="49"/>
        <v>1</v>
      </c>
      <c r="U170" s="449" t="b">
        <f t="shared" si="50"/>
        <v>1</v>
      </c>
      <c r="V170" s="449" t="b">
        <f t="shared" si="51"/>
        <v>1</v>
      </c>
      <c r="W170" s="449" t="b">
        <f t="shared" si="52"/>
        <v>1</v>
      </c>
      <c r="X170" s="449" t="b">
        <f t="shared" si="53"/>
        <v>1</v>
      </c>
      <c r="Y170" s="449" t="b">
        <f t="shared" si="54"/>
        <v>1</v>
      </c>
      <c r="Z170" s="449" t="b">
        <f t="shared" si="55"/>
        <v>1</v>
      </c>
      <c r="AA170" s="449" t="b">
        <f t="shared" si="56"/>
        <v>1</v>
      </c>
      <c r="AB170" s="449" t="b">
        <f t="shared" si="57"/>
        <v>1</v>
      </c>
    </row>
    <row r="171" spans="1:28" ht="16.5" thickBot="1" x14ac:dyDescent="0.3">
      <c r="A171" s="315"/>
      <c r="B171" s="368">
        <v>152</v>
      </c>
      <c r="C171" s="7"/>
      <c r="D171" s="22"/>
      <c r="E171" s="368">
        <v>152</v>
      </c>
      <c r="F171" s="7"/>
      <c r="G171" s="22"/>
      <c r="H171" s="368">
        <v>152</v>
      </c>
      <c r="I171" s="7"/>
      <c r="J171" s="22"/>
      <c r="K171" s="368">
        <v>152</v>
      </c>
      <c r="L171" s="7"/>
      <c r="M171" s="315"/>
      <c r="N171" s="315"/>
      <c r="P171" s="449" t="b">
        <f t="shared" si="45"/>
        <v>1</v>
      </c>
      <c r="Q171" s="449" t="b">
        <f t="shared" si="46"/>
        <v>1</v>
      </c>
      <c r="R171" s="449" t="b">
        <f t="shared" si="47"/>
        <v>1</v>
      </c>
      <c r="S171" s="449" t="b">
        <f t="shared" si="48"/>
        <v>1</v>
      </c>
      <c r="T171" s="449" t="b">
        <f t="shared" si="49"/>
        <v>1</v>
      </c>
      <c r="U171" s="449" t="b">
        <f t="shared" si="50"/>
        <v>1</v>
      </c>
      <c r="V171" s="449" t="b">
        <f t="shared" si="51"/>
        <v>1</v>
      </c>
      <c r="W171" s="449" t="b">
        <f t="shared" si="52"/>
        <v>1</v>
      </c>
      <c r="X171" s="449" t="b">
        <f t="shared" si="53"/>
        <v>1</v>
      </c>
      <c r="Y171" s="449" t="b">
        <f t="shared" si="54"/>
        <v>1</v>
      </c>
      <c r="Z171" s="449" t="b">
        <f t="shared" si="55"/>
        <v>1</v>
      </c>
      <c r="AA171" s="449" t="b">
        <f t="shared" si="56"/>
        <v>1</v>
      </c>
      <c r="AB171" s="449" t="b">
        <f t="shared" si="57"/>
        <v>1</v>
      </c>
    </row>
    <row r="172" spans="1:28" ht="16.5" thickBot="1" x14ac:dyDescent="0.3">
      <c r="A172" s="315"/>
      <c r="B172" s="368">
        <v>153</v>
      </c>
      <c r="C172" s="7"/>
      <c r="D172" s="22"/>
      <c r="E172" s="368">
        <v>153</v>
      </c>
      <c r="F172" s="7"/>
      <c r="G172" s="22"/>
      <c r="H172" s="368">
        <v>153</v>
      </c>
      <c r="I172" s="7"/>
      <c r="J172" s="22"/>
      <c r="K172" s="368">
        <v>153</v>
      </c>
      <c r="L172" s="7"/>
      <c r="M172" s="315"/>
      <c r="N172" s="315"/>
      <c r="P172" s="449" t="b">
        <f t="shared" si="45"/>
        <v>1</v>
      </c>
      <c r="Q172" s="449" t="b">
        <f t="shared" si="46"/>
        <v>1</v>
      </c>
      <c r="R172" s="449" t="b">
        <f t="shared" si="47"/>
        <v>1</v>
      </c>
      <c r="S172" s="449" t="b">
        <f t="shared" si="48"/>
        <v>1</v>
      </c>
      <c r="T172" s="449" t="b">
        <f t="shared" si="49"/>
        <v>1</v>
      </c>
      <c r="U172" s="449" t="b">
        <f t="shared" si="50"/>
        <v>1</v>
      </c>
      <c r="V172" s="449" t="b">
        <f t="shared" si="51"/>
        <v>1</v>
      </c>
      <c r="W172" s="449" t="b">
        <f t="shared" si="52"/>
        <v>1</v>
      </c>
      <c r="X172" s="449" t="b">
        <f t="shared" si="53"/>
        <v>1</v>
      </c>
      <c r="Y172" s="449" t="b">
        <f t="shared" si="54"/>
        <v>1</v>
      </c>
      <c r="Z172" s="449" t="b">
        <f t="shared" si="55"/>
        <v>1</v>
      </c>
      <c r="AA172" s="449" t="b">
        <f t="shared" si="56"/>
        <v>1</v>
      </c>
      <c r="AB172" s="449" t="b">
        <f t="shared" si="57"/>
        <v>1</v>
      </c>
    </row>
    <row r="173" spans="1:28" ht="16.5" thickBot="1" x14ac:dyDescent="0.3">
      <c r="A173" s="315"/>
      <c r="B173" s="368">
        <v>154</v>
      </c>
      <c r="C173" s="7"/>
      <c r="D173" s="22"/>
      <c r="E173" s="368">
        <v>154</v>
      </c>
      <c r="F173" s="7"/>
      <c r="G173" s="22"/>
      <c r="H173" s="368">
        <v>154</v>
      </c>
      <c r="I173" s="7"/>
      <c r="J173" s="22"/>
      <c r="K173" s="368">
        <v>154</v>
      </c>
      <c r="L173" s="7"/>
      <c r="M173" s="315"/>
      <c r="N173" s="315"/>
      <c r="P173" s="449" t="b">
        <f t="shared" si="45"/>
        <v>1</v>
      </c>
      <c r="Q173" s="449" t="b">
        <f t="shared" si="46"/>
        <v>1</v>
      </c>
      <c r="R173" s="449" t="b">
        <f t="shared" si="47"/>
        <v>1</v>
      </c>
      <c r="S173" s="449" t="b">
        <f t="shared" si="48"/>
        <v>1</v>
      </c>
      <c r="T173" s="449" t="b">
        <f t="shared" si="49"/>
        <v>1</v>
      </c>
      <c r="U173" s="449" t="b">
        <f t="shared" si="50"/>
        <v>1</v>
      </c>
      <c r="V173" s="449" t="b">
        <f t="shared" si="51"/>
        <v>1</v>
      </c>
      <c r="W173" s="449" t="b">
        <f t="shared" si="52"/>
        <v>1</v>
      </c>
      <c r="X173" s="449" t="b">
        <f t="shared" si="53"/>
        <v>1</v>
      </c>
      <c r="Y173" s="449" t="b">
        <f t="shared" si="54"/>
        <v>1</v>
      </c>
      <c r="Z173" s="449" t="b">
        <f t="shared" si="55"/>
        <v>1</v>
      </c>
      <c r="AA173" s="449" t="b">
        <f t="shared" si="56"/>
        <v>1</v>
      </c>
      <c r="AB173" s="449" t="b">
        <f t="shared" si="57"/>
        <v>1</v>
      </c>
    </row>
    <row r="174" spans="1:28" ht="16.5" thickBot="1" x14ac:dyDescent="0.3">
      <c r="A174" s="315"/>
      <c r="B174" s="368">
        <v>155</v>
      </c>
      <c r="C174" s="7"/>
      <c r="D174" s="22"/>
      <c r="E174" s="368">
        <v>155</v>
      </c>
      <c r="F174" s="7"/>
      <c r="G174" s="22"/>
      <c r="H174" s="368">
        <v>155</v>
      </c>
      <c r="I174" s="7"/>
      <c r="J174" s="22"/>
      <c r="K174" s="368">
        <v>155</v>
      </c>
      <c r="L174" s="7"/>
      <c r="M174" s="315"/>
      <c r="N174" s="315"/>
      <c r="P174" s="449" t="b">
        <f t="shared" si="45"/>
        <v>1</v>
      </c>
      <c r="Q174" s="449" t="b">
        <f t="shared" si="46"/>
        <v>1</v>
      </c>
      <c r="R174" s="449" t="b">
        <f t="shared" si="47"/>
        <v>1</v>
      </c>
      <c r="S174" s="449" t="b">
        <f t="shared" si="48"/>
        <v>1</v>
      </c>
      <c r="T174" s="449" t="b">
        <f t="shared" si="49"/>
        <v>1</v>
      </c>
      <c r="U174" s="449" t="b">
        <f t="shared" si="50"/>
        <v>1</v>
      </c>
      <c r="V174" s="449" t="b">
        <f t="shared" si="51"/>
        <v>1</v>
      </c>
      <c r="W174" s="449" t="b">
        <f t="shared" si="52"/>
        <v>1</v>
      </c>
      <c r="X174" s="449" t="b">
        <f t="shared" si="53"/>
        <v>1</v>
      </c>
      <c r="Y174" s="449" t="b">
        <f t="shared" si="54"/>
        <v>1</v>
      </c>
      <c r="Z174" s="449" t="b">
        <f t="shared" si="55"/>
        <v>1</v>
      </c>
      <c r="AA174" s="449" t="b">
        <f t="shared" si="56"/>
        <v>1</v>
      </c>
      <c r="AB174" s="449" t="b">
        <f t="shared" si="57"/>
        <v>1</v>
      </c>
    </row>
    <row r="175" spans="1:28" ht="16.5" thickBot="1" x14ac:dyDescent="0.3">
      <c r="A175" s="315"/>
      <c r="B175" s="368">
        <v>156</v>
      </c>
      <c r="C175" s="7"/>
      <c r="D175" s="22"/>
      <c r="E175" s="368">
        <v>156</v>
      </c>
      <c r="F175" s="7"/>
      <c r="G175" s="22"/>
      <c r="H175" s="368">
        <v>156</v>
      </c>
      <c r="I175" s="7"/>
      <c r="J175" s="22"/>
      <c r="K175" s="368">
        <v>156</v>
      </c>
      <c r="L175" s="7"/>
      <c r="M175" s="315"/>
      <c r="N175" s="315"/>
      <c r="P175" s="449" t="b">
        <f t="shared" si="45"/>
        <v>1</v>
      </c>
      <c r="Q175" s="449" t="b">
        <f t="shared" si="46"/>
        <v>1</v>
      </c>
      <c r="R175" s="449" t="b">
        <f t="shared" si="47"/>
        <v>1</v>
      </c>
      <c r="S175" s="449" t="b">
        <f t="shared" si="48"/>
        <v>1</v>
      </c>
      <c r="T175" s="449" t="b">
        <f t="shared" si="49"/>
        <v>1</v>
      </c>
      <c r="U175" s="449" t="b">
        <f t="shared" si="50"/>
        <v>1</v>
      </c>
      <c r="V175" s="449" t="b">
        <f t="shared" si="51"/>
        <v>1</v>
      </c>
      <c r="W175" s="449" t="b">
        <f t="shared" si="52"/>
        <v>1</v>
      </c>
      <c r="X175" s="449" t="b">
        <f t="shared" si="53"/>
        <v>1</v>
      </c>
      <c r="Y175" s="449" t="b">
        <f t="shared" si="54"/>
        <v>1</v>
      </c>
      <c r="Z175" s="449" t="b">
        <f t="shared" si="55"/>
        <v>1</v>
      </c>
      <c r="AA175" s="449" t="b">
        <f t="shared" si="56"/>
        <v>1</v>
      </c>
      <c r="AB175" s="449" t="b">
        <f t="shared" si="57"/>
        <v>1</v>
      </c>
    </row>
    <row r="176" spans="1:28" ht="16.5" thickBot="1" x14ac:dyDescent="0.3">
      <c r="A176" s="315"/>
      <c r="B176" s="368">
        <v>157</v>
      </c>
      <c r="C176" s="7"/>
      <c r="D176" s="22"/>
      <c r="E176" s="368">
        <v>157</v>
      </c>
      <c r="F176" s="7"/>
      <c r="G176" s="22"/>
      <c r="H176" s="368">
        <v>157</v>
      </c>
      <c r="I176" s="7"/>
      <c r="J176" s="22"/>
      <c r="K176" s="368">
        <v>157</v>
      </c>
      <c r="L176" s="7"/>
      <c r="M176" s="315"/>
      <c r="N176" s="315"/>
      <c r="P176" s="449" t="b">
        <f t="shared" si="45"/>
        <v>1</v>
      </c>
      <c r="Q176" s="449" t="b">
        <f t="shared" si="46"/>
        <v>1</v>
      </c>
      <c r="R176" s="449" t="b">
        <f t="shared" si="47"/>
        <v>1</v>
      </c>
      <c r="S176" s="449" t="b">
        <f t="shared" si="48"/>
        <v>1</v>
      </c>
      <c r="T176" s="449" t="b">
        <f t="shared" si="49"/>
        <v>1</v>
      </c>
      <c r="U176" s="449" t="b">
        <f t="shared" si="50"/>
        <v>1</v>
      </c>
      <c r="V176" s="449" t="b">
        <f t="shared" si="51"/>
        <v>1</v>
      </c>
      <c r="W176" s="449" t="b">
        <f t="shared" si="52"/>
        <v>1</v>
      </c>
      <c r="X176" s="449" t="b">
        <f t="shared" si="53"/>
        <v>1</v>
      </c>
      <c r="Y176" s="449" t="b">
        <f t="shared" si="54"/>
        <v>1</v>
      </c>
      <c r="Z176" s="449" t="b">
        <f t="shared" si="55"/>
        <v>1</v>
      </c>
      <c r="AA176" s="449" t="b">
        <f t="shared" si="56"/>
        <v>1</v>
      </c>
      <c r="AB176" s="449" t="b">
        <f t="shared" si="57"/>
        <v>1</v>
      </c>
    </row>
    <row r="177" spans="1:28" ht="16.5" thickBot="1" x14ac:dyDescent="0.3">
      <c r="A177" s="315"/>
      <c r="B177" s="368">
        <v>158</v>
      </c>
      <c r="C177" s="7"/>
      <c r="D177" s="22"/>
      <c r="E177" s="368">
        <v>158</v>
      </c>
      <c r="F177" s="7"/>
      <c r="G177" s="22"/>
      <c r="H177" s="368">
        <v>158</v>
      </c>
      <c r="I177" s="7"/>
      <c r="J177" s="22"/>
      <c r="K177" s="368">
        <v>158</v>
      </c>
      <c r="L177" s="7"/>
      <c r="M177" s="315"/>
      <c r="N177" s="315"/>
      <c r="P177" s="449" t="b">
        <f t="shared" si="45"/>
        <v>1</v>
      </c>
      <c r="Q177" s="449" t="b">
        <f t="shared" si="46"/>
        <v>1</v>
      </c>
      <c r="R177" s="449" t="b">
        <f t="shared" si="47"/>
        <v>1</v>
      </c>
      <c r="S177" s="449" t="b">
        <f t="shared" si="48"/>
        <v>1</v>
      </c>
      <c r="T177" s="449" t="b">
        <f t="shared" si="49"/>
        <v>1</v>
      </c>
      <c r="U177" s="449" t="b">
        <f t="shared" si="50"/>
        <v>1</v>
      </c>
      <c r="V177" s="449" t="b">
        <f t="shared" si="51"/>
        <v>1</v>
      </c>
      <c r="W177" s="449" t="b">
        <f t="shared" si="52"/>
        <v>1</v>
      </c>
      <c r="X177" s="449" t="b">
        <f t="shared" si="53"/>
        <v>1</v>
      </c>
      <c r="Y177" s="449" t="b">
        <f t="shared" si="54"/>
        <v>1</v>
      </c>
      <c r="Z177" s="449" t="b">
        <f t="shared" si="55"/>
        <v>1</v>
      </c>
      <c r="AA177" s="449" t="b">
        <f t="shared" si="56"/>
        <v>1</v>
      </c>
      <c r="AB177" s="449" t="b">
        <f t="shared" si="57"/>
        <v>1</v>
      </c>
    </row>
    <row r="178" spans="1:28" ht="16.5" thickBot="1" x14ac:dyDescent="0.3">
      <c r="A178" s="315"/>
      <c r="B178" s="368">
        <v>159</v>
      </c>
      <c r="C178" s="7"/>
      <c r="D178" s="22"/>
      <c r="E178" s="368">
        <v>159</v>
      </c>
      <c r="F178" s="7"/>
      <c r="G178" s="22"/>
      <c r="H178" s="368">
        <v>159</v>
      </c>
      <c r="I178" s="7"/>
      <c r="J178" s="22"/>
      <c r="K178" s="368">
        <v>159</v>
      </c>
      <c r="L178" s="7"/>
      <c r="M178" s="315"/>
      <c r="N178" s="315"/>
      <c r="P178" s="449" t="b">
        <f t="shared" si="45"/>
        <v>1</v>
      </c>
      <c r="Q178" s="449" t="b">
        <f t="shared" si="46"/>
        <v>1</v>
      </c>
      <c r="R178" s="449" t="b">
        <f t="shared" si="47"/>
        <v>1</v>
      </c>
      <c r="S178" s="449" t="b">
        <f t="shared" si="48"/>
        <v>1</v>
      </c>
      <c r="T178" s="449" t="b">
        <f t="shared" si="49"/>
        <v>1</v>
      </c>
      <c r="U178" s="449" t="b">
        <f t="shared" si="50"/>
        <v>1</v>
      </c>
      <c r="V178" s="449" t="b">
        <f t="shared" si="51"/>
        <v>1</v>
      </c>
      <c r="W178" s="449" t="b">
        <f t="shared" si="52"/>
        <v>1</v>
      </c>
      <c r="X178" s="449" t="b">
        <f t="shared" si="53"/>
        <v>1</v>
      </c>
      <c r="Y178" s="449" t="b">
        <f t="shared" si="54"/>
        <v>1</v>
      </c>
      <c r="Z178" s="449" t="b">
        <f t="shared" si="55"/>
        <v>1</v>
      </c>
      <c r="AA178" s="449" t="b">
        <f t="shared" si="56"/>
        <v>1</v>
      </c>
      <c r="AB178" s="449" t="b">
        <f t="shared" si="57"/>
        <v>1</v>
      </c>
    </row>
    <row r="179" spans="1:28" ht="16.5" thickBot="1" x14ac:dyDescent="0.3">
      <c r="A179" s="315"/>
      <c r="B179" s="368">
        <v>160</v>
      </c>
      <c r="C179" s="7"/>
      <c r="D179" s="22"/>
      <c r="E179" s="368">
        <v>160</v>
      </c>
      <c r="F179" s="7"/>
      <c r="G179" s="22"/>
      <c r="H179" s="368">
        <v>160</v>
      </c>
      <c r="I179" s="7"/>
      <c r="J179" s="22"/>
      <c r="K179" s="368">
        <v>160</v>
      </c>
      <c r="L179" s="7"/>
      <c r="M179" s="315"/>
      <c r="N179" s="315"/>
      <c r="P179" s="449" t="b">
        <f t="shared" si="45"/>
        <v>1</v>
      </c>
      <c r="Q179" s="449" t="b">
        <f t="shared" si="46"/>
        <v>1</v>
      </c>
      <c r="R179" s="449" t="b">
        <f t="shared" si="47"/>
        <v>1</v>
      </c>
      <c r="S179" s="449" t="b">
        <f t="shared" si="48"/>
        <v>1</v>
      </c>
      <c r="T179" s="449" t="b">
        <f t="shared" si="49"/>
        <v>1</v>
      </c>
      <c r="U179" s="449" t="b">
        <f t="shared" si="50"/>
        <v>1</v>
      </c>
      <c r="V179" s="449" t="b">
        <f t="shared" si="51"/>
        <v>1</v>
      </c>
      <c r="W179" s="449" t="b">
        <f t="shared" si="52"/>
        <v>1</v>
      </c>
      <c r="X179" s="449" t="b">
        <f t="shared" si="53"/>
        <v>1</v>
      </c>
      <c r="Y179" s="449" t="b">
        <f t="shared" si="54"/>
        <v>1</v>
      </c>
      <c r="Z179" s="449" t="b">
        <f t="shared" si="55"/>
        <v>1</v>
      </c>
      <c r="AA179" s="449" t="b">
        <f t="shared" si="56"/>
        <v>1</v>
      </c>
      <c r="AB179" s="449" t="b">
        <f t="shared" si="57"/>
        <v>1</v>
      </c>
    </row>
    <row r="180" spans="1:28" ht="16.5" thickBot="1" x14ac:dyDescent="0.3">
      <c r="A180" s="315"/>
      <c r="B180" s="368">
        <v>161</v>
      </c>
      <c r="C180" s="7"/>
      <c r="D180" s="22"/>
      <c r="E180" s="368">
        <v>161</v>
      </c>
      <c r="F180" s="7"/>
      <c r="G180" s="22"/>
      <c r="H180" s="368">
        <v>161</v>
      </c>
      <c r="I180" s="7"/>
      <c r="J180" s="22"/>
      <c r="K180" s="368">
        <v>161</v>
      </c>
      <c r="L180" s="7"/>
      <c r="M180" s="315"/>
      <c r="N180" s="315"/>
      <c r="P180" s="449" t="b">
        <f t="shared" si="45"/>
        <v>1</v>
      </c>
      <c r="Q180" s="449" t="b">
        <f t="shared" si="46"/>
        <v>1</v>
      </c>
      <c r="R180" s="449" t="b">
        <f t="shared" si="47"/>
        <v>1</v>
      </c>
      <c r="S180" s="449" t="b">
        <f t="shared" si="48"/>
        <v>1</v>
      </c>
      <c r="T180" s="449" t="b">
        <f t="shared" ref="T180:T212" si="58">IF(C180="",TRUE,(IF(D180&lt;&gt;"",TRUE,FALSE)))</f>
        <v>1</v>
      </c>
      <c r="U180" s="449" t="b">
        <f t="shared" ref="U180:U212" si="59">IF(D180="",TRUE,(IF(C180&lt;&gt;"",TRUE,FALSE)))</f>
        <v>1</v>
      </c>
      <c r="V180" s="449" t="b">
        <f t="shared" ref="V180:V212" si="60">IF(F180="",TRUE,(IF(G180&lt;&gt;"",TRUE,FALSE)))</f>
        <v>1</v>
      </c>
      <c r="W180" s="449" t="b">
        <f t="shared" ref="W180:W212" si="61">IF(G180="",TRUE,(IF(F180&lt;&gt;"",TRUE,FALSE)))</f>
        <v>1</v>
      </c>
      <c r="X180" s="449" t="b">
        <f t="shared" ref="X180:X212" si="62">IF(I180="",TRUE,(IF(J180&lt;&gt;"",TRUE,FALSE)))</f>
        <v>1</v>
      </c>
      <c r="Y180" s="449" t="b">
        <f t="shared" ref="Y180:Y212" si="63">IF(J180="",TRUE,(IF(I180&lt;&gt;"",TRUE,FALSE)))</f>
        <v>1</v>
      </c>
      <c r="Z180" s="449" t="b">
        <f t="shared" ref="Z180:Z212" si="64">IF(AND(C180="N/A",D180&lt;&gt;0),FALSE,TRUE)</f>
        <v>1</v>
      </c>
      <c r="AA180" s="449" t="b">
        <f t="shared" ref="AA180:AA212" si="65">IF(AND(F180="N/A",G180&lt;&gt;0),FALSE,TRUE)</f>
        <v>1</v>
      </c>
      <c r="AB180" s="449" t="b">
        <f t="shared" ref="AB180:AB212" si="66">IF(AND(I180="N/A",J180&lt;&gt;0),FALSE,TRUE)</f>
        <v>1</v>
      </c>
    </row>
    <row r="181" spans="1:28" ht="16.5" thickBot="1" x14ac:dyDescent="0.3">
      <c r="A181" s="315"/>
      <c r="B181" s="368">
        <v>162</v>
      </c>
      <c r="C181" s="7"/>
      <c r="D181" s="22"/>
      <c r="E181" s="368">
        <v>162</v>
      </c>
      <c r="F181" s="7"/>
      <c r="G181" s="22"/>
      <c r="H181" s="368">
        <v>162</v>
      </c>
      <c r="I181" s="7"/>
      <c r="J181" s="22"/>
      <c r="K181" s="368">
        <v>162</v>
      </c>
      <c r="L181" s="7"/>
      <c r="M181" s="315"/>
      <c r="N181" s="315"/>
      <c r="P181" s="449" t="b">
        <f t="shared" si="45"/>
        <v>1</v>
      </c>
      <c r="Q181" s="449" t="b">
        <f t="shared" si="46"/>
        <v>1</v>
      </c>
      <c r="R181" s="449" t="b">
        <f t="shared" si="47"/>
        <v>1</v>
      </c>
      <c r="S181" s="449" t="b">
        <f t="shared" si="48"/>
        <v>1</v>
      </c>
      <c r="T181" s="449" t="b">
        <f t="shared" si="58"/>
        <v>1</v>
      </c>
      <c r="U181" s="449" t="b">
        <f t="shared" si="59"/>
        <v>1</v>
      </c>
      <c r="V181" s="449" t="b">
        <f t="shared" si="60"/>
        <v>1</v>
      </c>
      <c r="W181" s="449" t="b">
        <f t="shared" si="61"/>
        <v>1</v>
      </c>
      <c r="X181" s="449" t="b">
        <f t="shared" si="62"/>
        <v>1</v>
      </c>
      <c r="Y181" s="449" t="b">
        <f t="shared" si="63"/>
        <v>1</v>
      </c>
      <c r="Z181" s="449" t="b">
        <f t="shared" si="64"/>
        <v>1</v>
      </c>
      <c r="AA181" s="449" t="b">
        <f t="shared" si="65"/>
        <v>1</v>
      </c>
      <c r="AB181" s="449" t="b">
        <f t="shared" si="66"/>
        <v>1</v>
      </c>
    </row>
    <row r="182" spans="1:28" ht="16.5" thickBot="1" x14ac:dyDescent="0.3">
      <c r="A182" s="315"/>
      <c r="B182" s="368">
        <v>163</v>
      </c>
      <c r="C182" s="7"/>
      <c r="D182" s="22"/>
      <c r="E182" s="368">
        <v>163</v>
      </c>
      <c r="F182" s="7"/>
      <c r="G182" s="22"/>
      <c r="H182" s="368">
        <v>163</v>
      </c>
      <c r="I182" s="7"/>
      <c r="J182" s="22"/>
      <c r="K182" s="368">
        <v>163</v>
      </c>
      <c r="L182" s="7"/>
      <c r="M182" s="315"/>
      <c r="N182" s="315"/>
      <c r="P182" s="449" t="b">
        <f t="shared" si="45"/>
        <v>1</v>
      </c>
      <c r="Q182" s="449" t="b">
        <f t="shared" si="46"/>
        <v>1</v>
      </c>
      <c r="R182" s="449" t="b">
        <f t="shared" si="47"/>
        <v>1</v>
      </c>
      <c r="S182" s="449" t="b">
        <f t="shared" si="48"/>
        <v>1</v>
      </c>
      <c r="T182" s="449" t="b">
        <f t="shared" si="58"/>
        <v>1</v>
      </c>
      <c r="U182" s="449" t="b">
        <f t="shared" si="59"/>
        <v>1</v>
      </c>
      <c r="V182" s="449" t="b">
        <f t="shared" si="60"/>
        <v>1</v>
      </c>
      <c r="W182" s="449" t="b">
        <f t="shared" si="61"/>
        <v>1</v>
      </c>
      <c r="X182" s="449" t="b">
        <f t="shared" si="62"/>
        <v>1</v>
      </c>
      <c r="Y182" s="449" t="b">
        <f t="shared" si="63"/>
        <v>1</v>
      </c>
      <c r="Z182" s="449" t="b">
        <f t="shared" si="64"/>
        <v>1</v>
      </c>
      <c r="AA182" s="449" t="b">
        <f t="shared" si="65"/>
        <v>1</v>
      </c>
      <c r="AB182" s="449" t="b">
        <f t="shared" si="66"/>
        <v>1</v>
      </c>
    </row>
    <row r="183" spans="1:28" ht="16.5" thickBot="1" x14ac:dyDescent="0.3">
      <c r="A183" s="315"/>
      <c r="B183" s="368">
        <v>164</v>
      </c>
      <c r="C183" s="7"/>
      <c r="D183" s="22"/>
      <c r="E183" s="368">
        <v>164</v>
      </c>
      <c r="F183" s="7"/>
      <c r="G183" s="22"/>
      <c r="H183" s="368">
        <v>164</v>
      </c>
      <c r="I183" s="7"/>
      <c r="J183" s="22"/>
      <c r="K183" s="368">
        <v>164</v>
      </c>
      <c r="L183" s="7"/>
      <c r="M183" s="315"/>
      <c r="N183" s="315"/>
      <c r="P183" s="449" t="b">
        <f t="shared" si="45"/>
        <v>1</v>
      </c>
      <c r="Q183" s="449" t="b">
        <f t="shared" si="46"/>
        <v>1</v>
      </c>
      <c r="R183" s="449" t="b">
        <f t="shared" si="47"/>
        <v>1</v>
      </c>
      <c r="S183" s="449" t="b">
        <f t="shared" si="48"/>
        <v>1</v>
      </c>
      <c r="T183" s="449" t="b">
        <f t="shared" si="58"/>
        <v>1</v>
      </c>
      <c r="U183" s="449" t="b">
        <f t="shared" si="59"/>
        <v>1</v>
      </c>
      <c r="V183" s="449" t="b">
        <f t="shared" si="60"/>
        <v>1</v>
      </c>
      <c r="W183" s="449" t="b">
        <f t="shared" si="61"/>
        <v>1</v>
      </c>
      <c r="X183" s="449" t="b">
        <f t="shared" si="62"/>
        <v>1</v>
      </c>
      <c r="Y183" s="449" t="b">
        <f t="shared" si="63"/>
        <v>1</v>
      </c>
      <c r="Z183" s="449" t="b">
        <f t="shared" si="64"/>
        <v>1</v>
      </c>
      <c r="AA183" s="449" t="b">
        <f t="shared" si="65"/>
        <v>1</v>
      </c>
      <c r="AB183" s="449" t="b">
        <f t="shared" si="66"/>
        <v>1</v>
      </c>
    </row>
    <row r="184" spans="1:28" ht="16.5" thickBot="1" x14ac:dyDescent="0.3">
      <c r="A184" s="315"/>
      <c r="B184" s="368">
        <v>165</v>
      </c>
      <c r="C184" s="7"/>
      <c r="D184" s="22"/>
      <c r="E184" s="368">
        <v>165</v>
      </c>
      <c r="F184" s="7"/>
      <c r="G184" s="22"/>
      <c r="H184" s="368">
        <v>165</v>
      </c>
      <c r="I184" s="7"/>
      <c r="J184" s="22"/>
      <c r="K184" s="368">
        <v>165</v>
      </c>
      <c r="L184" s="7"/>
      <c r="M184" s="315"/>
      <c r="N184" s="315"/>
      <c r="P184" s="449" t="b">
        <f t="shared" si="45"/>
        <v>1</v>
      </c>
      <c r="Q184" s="449" t="b">
        <f t="shared" si="46"/>
        <v>1</v>
      </c>
      <c r="R184" s="449" t="b">
        <f t="shared" si="47"/>
        <v>1</v>
      </c>
      <c r="S184" s="449" t="b">
        <f t="shared" si="48"/>
        <v>1</v>
      </c>
      <c r="T184" s="449" t="b">
        <f t="shared" si="58"/>
        <v>1</v>
      </c>
      <c r="U184" s="449" t="b">
        <f t="shared" si="59"/>
        <v>1</v>
      </c>
      <c r="V184" s="449" t="b">
        <f t="shared" si="60"/>
        <v>1</v>
      </c>
      <c r="W184" s="449" t="b">
        <f t="shared" si="61"/>
        <v>1</v>
      </c>
      <c r="X184" s="449" t="b">
        <f t="shared" si="62"/>
        <v>1</v>
      </c>
      <c r="Y184" s="449" t="b">
        <f t="shared" si="63"/>
        <v>1</v>
      </c>
      <c r="Z184" s="449" t="b">
        <f t="shared" si="64"/>
        <v>1</v>
      </c>
      <c r="AA184" s="449" t="b">
        <f t="shared" si="65"/>
        <v>1</v>
      </c>
      <c r="AB184" s="449" t="b">
        <f t="shared" si="66"/>
        <v>1</v>
      </c>
    </row>
    <row r="185" spans="1:28" ht="16.5" thickBot="1" x14ac:dyDescent="0.3">
      <c r="A185" s="315"/>
      <c r="B185" s="368">
        <v>166</v>
      </c>
      <c r="C185" s="7"/>
      <c r="D185" s="22"/>
      <c r="E185" s="368">
        <v>166</v>
      </c>
      <c r="F185" s="7"/>
      <c r="G185" s="22"/>
      <c r="H185" s="368">
        <v>166</v>
      </c>
      <c r="I185" s="7"/>
      <c r="J185" s="22"/>
      <c r="K185" s="368">
        <v>166</v>
      </c>
      <c r="L185" s="7"/>
      <c r="M185" s="315"/>
      <c r="N185" s="315"/>
      <c r="P185" s="449" t="b">
        <f t="shared" si="45"/>
        <v>1</v>
      </c>
      <c r="Q185" s="449" t="b">
        <f t="shared" si="46"/>
        <v>1</v>
      </c>
      <c r="R185" s="449" t="b">
        <f t="shared" si="47"/>
        <v>1</v>
      </c>
      <c r="S185" s="449" t="b">
        <f t="shared" si="48"/>
        <v>1</v>
      </c>
      <c r="T185" s="449" t="b">
        <f t="shared" si="58"/>
        <v>1</v>
      </c>
      <c r="U185" s="449" t="b">
        <f t="shared" si="59"/>
        <v>1</v>
      </c>
      <c r="V185" s="449" t="b">
        <f t="shared" si="60"/>
        <v>1</v>
      </c>
      <c r="W185" s="449" t="b">
        <f t="shared" si="61"/>
        <v>1</v>
      </c>
      <c r="X185" s="449" t="b">
        <f t="shared" si="62"/>
        <v>1</v>
      </c>
      <c r="Y185" s="449" t="b">
        <f t="shared" si="63"/>
        <v>1</v>
      </c>
      <c r="Z185" s="449" t="b">
        <f t="shared" si="64"/>
        <v>1</v>
      </c>
      <c r="AA185" s="449" t="b">
        <f t="shared" si="65"/>
        <v>1</v>
      </c>
      <c r="AB185" s="449" t="b">
        <f t="shared" si="66"/>
        <v>1</v>
      </c>
    </row>
    <row r="186" spans="1:28" ht="16.5" thickBot="1" x14ac:dyDescent="0.3">
      <c r="A186" s="315"/>
      <c r="B186" s="368">
        <v>167</v>
      </c>
      <c r="C186" s="7"/>
      <c r="D186" s="22"/>
      <c r="E186" s="368">
        <v>167</v>
      </c>
      <c r="F186" s="7"/>
      <c r="G186" s="22"/>
      <c r="H186" s="368">
        <v>167</v>
      </c>
      <c r="I186" s="7"/>
      <c r="J186" s="22"/>
      <c r="K186" s="368">
        <v>167</v>
      </c>
      <c r="L186" s="7"/>
      <c r="M186" s="315"/>
      <c r="N186" s="315"/>
      <c r="P186" s="449" t="b">
        <f t="shared" si="45"/>
        <v>1</v>
      </c>
      <c r="Q186" s="449" t="b">
        <f t="shared" si="46"/>
        <v>1</v>
      </c>
      <c r="R186" s="449" t="b">
        <f t="shared" si="47"/>
        <v>1</v>
      </c>
      <c r="S186" s="449" t="b">
        <f t="shared" si="48"/>
        <v>1</v>
      </c>
      <c r="T186" s="449" t="b">
        <f t="shared" si="58"/>
        <v>1</v>
      </c>
      <c r="U186" s="449" t="b">
        <f t="shared" si="59"/>
        <v>1</v>
      </c>
      <c r="V186" s="449" t="b">
        <f t="shared" si="60"/>
        <v>1</v>
      </c>
      <c r="W186" s="449" t="b">
        <f t="shared" si="61"/>
        <v>1</v>
      </c>
      <c r="X186" s="449" t="b">
        <f t="shared" si="62"/>
        <v>1</v>
      </c>
      <c r="Y186" s="449" t="b">
        <f t="shared" si="63"/>
        <v>1</v>
      </c>
      <c r="Z186" s="449" t="b">
        <f t="shared" si="64"/>
        <v>1</v>
      </c>
      <c r="AA186" s="449" t="b">
        <f t="shared" si="65"/>
        <v>1</v>
      </c>
      <c r="AB186" s="449" t="b">
        <f t="shared" si="66"/>
        <v>1</v>
      </c>
    </row>
    <row r="187" spans="1:28" ht="16.5" thickBot="1" x14ac:dyDescent="0.3">
      <c r="A187" s="315"/>
      <c r="B187" s="368">
        <v>168</v>
      </c>
      <c r="C187" s="7"/>
      <c r="D187" s="22"/>
      <c r="E187" s="368">
        <v>168</v>
      </c>
      <c r="F187" s="7"/>
      <c r="G187" s="22"/>
      <c r="H187" s="368">
        <v>168</v>
      </c>
      <c r="I187" s="7"/>
      <c r="J187" s="22"/>
      <c r="K187" s="368">
        <v>168</v>
      </c>
      <c r="L187" s="7"/>
      <c r="M187" s="315"/>
      <c r="N187" s="315"/>
      <c r="P187" s="449" t="b">
        <f t="shared" si="45"/>
        <v>1</v>
      </c>
      <c r="Q187" s="449" t="b">
        <f t="shared" si="46"/>
        <v>1</v>
      </c>
      <c r="R187" s="449" t="b">
        <f t="shared" si="47"/>
        <v>1</v>
      </c>
      <c r="S187" s="449" t="b">
        <f t="shared" si="48"/>
        <v>1</v>
      </c>
      <c r="T187" s="449" t="b">
        <f t="shared" si="58"/>
        <v>1</v>
      </c>
      <c r="U187" s="449" t="b">
        <f t="shared" si="59"/>
        <v>1</v>
      </c>
      <c r="V187" s="449" t="b">
        <f t="shared" si="60"/>
        <v>1</v>
      </c>
      <c r="W187" s="449" t="b">
        <f t="shared" si="61"/>
        <v>1</v>
      </c>
      <c r="X187" s="449" t="b">
        <f t="shared" si="62"/>
        <v>1</v>
      </c>
      <c r="Y187" s="449" t="b">
        <f t="shared" si="63"/>
        <v>1</v>
      </c>
      <c r="Z187" s="449" t="b">
        <f t="shared" si="64"/>
        <v>1</v>
      </c>
      <c r="AA187" s="449" t="b">
        <f t="shared" si="65"/>
        <v>1</v>
      </c>
      <c r="AB187" s="449" t="b">
        <f t="shared" si="66"/>
        <v>1</v>
      </c>
    </row>
    <row r="188" spans="1:28" ht="16.5" thickBot="1" x14ac:dyDescent="0.3">
      <c r="A188" s="315"/>
      <c r="B188" s="368">
        <v>169</v>
      </c>
      <c r="C188" s="7"/>
      <c r="D188" s="22"/>
      <c r="E188" s="368">
        <v>169</v>
      </c>
      <c r="F188" s="7"/>
      <c r="G188" s="22"/>
      <c r="H188" s="368">
        <v>169</v>
      </c>
      <c r="I188" s="7"/>
      <c r="J188" s="22"/>
      <c r="K188" s="368">
        <v>169</v>
      </c>
      <c r="L188" s="7"/>
      <c r="M188" s="315"/>
      <c r="N188" s="315"/>
      <c r="P188" s="449" t="b">
        <f t="shared" si="45"/>
        <v>1</v>
      </c>
      <c r="Q188" s="449" t="b">
        <f t="shared" si="46"/>
        <v>1</v>
      </c>
      <c r="R188" s="449" t="b">
        <f t="shared" si="47"/>
        <v>1</v>
      </c>
      <c r="S188" s="449" t="b">
        <f t="shared" si="48"/>
        <v>1</v>
      </c>
      <c r="T188" s="449" t="b">
        <f t="shared" si="58"/>
        <v>1</v>
      </c>
      <c r="U188" s="449" t="b">
        <f t="shared" si="59"/>
        <v>1</v>
      </c>
      <c r="V188" s="449" t="b">
        <f t="shared" si="60"/>
        <v>1</v>
      </c>
      <c r="W188" s="449" t="b">
        <f t="shared" si="61"/>
        <v>1</v>
      </c>
      <c r="X188" s="449" t="b">
        <f t="shared" si="62"/>
        <v>1</v>
      </c>
      <c r="Y188" s="449" t="b">
        <f t="shared" si="63"/>
        <v>1</v>
      </c>
      <c r="Z188" s="449" t="b">
        <f t="shared" si="64"/>
        <v>1</v>
      </c>
      <c r="AA188" s="449" t="b">
        <f t="shared" si="65"/>
        <v>1</v>
      </c>
      <c r="AB188" s="449" t="b">
        <f t="shared" si="66"/>
        <v>1</v>
      </c>
    </row>
    <row r="189" spans="1:28" ht="16.5" thickBot="1" x14ac:dyDescent="0.3">
      <c r="A189" s="315"/>
      <c r="B189" s="368">
        <v>170</v>
      </c>
      <c r="C189" s="7"/>
      <c r="D189" s="22"/>
      <c r="E189" s="368">
        <v>170</v>
      </c>
      <c r="F189" s="7"/>
      <c r="G189" s="22"/>
      <c r="H189" s="368">
        <v>170</v>
      </c>
      <c r="I189" s="7"/>
      <c r="J189" s="22"/>
      <c r="K189" s="368">
        <v>170</v>
      </c>
      <c r="L189" s="7"/>
      <c r="M189" s="315"/>
      <c r="N189" s="315"/>
      <c r="P189" s="449" t="b">
        <f t="shared" si="45"/>
        <v>1</v>
      </c>
      <c r="Q189" s="449" t="b">
        <f t="shared" si="46"/>
        <v>1</v>
      </c>
      <c r="R189" s="449" t="b">
        <f t="shared" si="47"/>
        <v>1</v>
      </c>
      <c r="S189" s="449" t="b">
        <f t="shared" si="48"/>
        <v>1</v>
      </c>
      <c r="T189" s="449" t="b">
        <f t="shared" si="58"/>
        <v>1</v>
      </c>
      <c r="U189" s="449" t="b">
        <f t="shared" si="59"/>
        <v>1</v>
      </c>
      <c r="V189" s="449" t="b">
        <f t="shared" si="60"/>
        <v>1</v>
      </c>
      <c r="W189" s="449" t="b">
        <f t="shared" si="61"/>
        <v>1</v>
      </c>
      <c r="X189" s="449" t="b">
        <f t="shared" si="62"/>
        <v>1</v>
      </c>
      <c r="Y189" s="449" t="b">
        <f t="shared" si="63"/>
        <v>1</v>
      </c>
      <c r="Z189" s="449" t="b">
        <f t="shared" si="64"/>
        <v>1</v>
      </c>
      <c r="AA189" s="449" t="b">
        <f t="shared" si="65"/>
        <v>1</v>
      </c>
      <c r="AB189" s="449" t="b">
        <f t="shared" si="66"/>
        <v>1</v>
      </c>
    </row>
    <row r="190" spans="1:28" ht="16.5" thickBot="1" x14ac:dyDescent="0.3">
      <c r="A190" s="315"/>
      <c r="B190" s="368">
        <v>171</v>
      </c>
      <c r="C190" s="7"/>
      <c r="D190" s="22"/>
      <c r="E190" s="368">
        <v>171</v>
      </c>
      <c r="F190" s="7"/>
      <c r="G190" s="22"/>
      <c r="H190" s="368">
        <v>171</v>
      </c>
      <c r="I190" s="7"/>
      <c r="J190" s="22"/>
      <c r="K190" s="368">
        <v>171</v>
      </c>
      <c r="L190" s="7"/>
      <c r="M190" s="315"/>
      <c r="N190" s="315"/>
      <c r="P190" s="449" t="b">
        <f t="shared" si="45"/>
        <v>1</v>
      </c>
      <c r="Q190" s="449" t="b">
        <f t="shared" si="46"/>
        <v>1</v>
      </c>
      <c r="R190" s="449" t="b">
        <f t="shared" si="47"/>
        <v>1</v>
      </c>
      <c r="S190" s="449" t="b">
        <f t="shared" si="48"/>
        <v>1</v>
      </c>
      <c r="T190" s="449" t="b">
        <f t="shared" si="58"/>
        <v>1</v>
      </c>
      <c r="U190" s="449" t="b">
        <f t="shared" si="59"/>
        <v>1</v>
      </c>
      <c r="V190" s="449" t="b">
        <f t="shared" si="60"/>
        <v>1</v>
      </c>
      <c r="W190" s="449" t="b">
        <f t="shared" si="61"/>
        <v>1</v>
      </c>
      <c r="X190" s="449" t="b">
        <f t="shared" si="62"/>
        <v>1</v>
      </c>
      <c r="Y190" s="449" t="b">
        <f t="shared" si="63"/>
        <v>1</v>
      </c>
      <c r="Z190" s="449" t="b">
        <f t="shared" si="64"/>
        <v>1</v>
      </c>
      <c r="AA190" s="449" t="b">
        <f t="shared" si="65"/>
        <v>1</v>
      </c>
      <c r="AB190" s="449" t="b">
        <f t="shared" si="66"/>
        <v>1</v>
      </c>
    </row>
    <row r="191" spans="1:28" ht="16.5" thickBot="1" x14ac:dyDescent="0.3">
      <c r="A191" s="315"/>
      <c r="B191" s="368">
        <v>172</v>
      </c>
      <c r="C191" s="7"/>
      <c r="D191" s="22"/>
      <c r="E191" s="368">
        <v>172</v>
      </c>
      <c r="F191" s="7"/>
      <c r="G191" s="22"/>
      <c r="H191" s="368">
        <v>172</v>
      </c>
      <c r="I191" s="7"/>
      <c r="J191" s="22"/>
      <c r="K191" s="368">
        <v>172</v>
      </c>
      <c r="L191" s="7"/>
      <c r="M191" s="315"/>
      <c r="N191" s="315"/>
      <c r="P191" s="449" t="b">
        <f t="shared" si="45"/>
        <v>1</v>
      </c>
      <c r="Q191" s="449" t="b">
        <f t="shared" si="46"/>
        <v>1</v>
      </c>
      <c r="R191" s="449" t="b">
        <f t="shared" si="47"/>
        <v>1</v>
      </c>
      <c r="S191" s="449" t="b">
        <f t="shared" si="48"/>
        <v>1</v>
      </c>
      <c r="T191" s="449" t="b">
        <f t="shared" si="58"/>
        <v>1</v>
      </c>
      <c r="U191" s="449" t="b">
        <f t="shared" si="59"/>
        <v>1</v>
      </c>
      <c r="V191" s="449" t="b">
        <f t="shared" si="60"/>
        <v>1</v>
      </c>
      <c r="W191" s="449" t="b">
        <f t="shared" si="61"/>
        <v>1</v>
      </c>
      <c r="X191" s="449" t="b">
        <f t="shared" si="62"/>
        <v>1</v>
      </c>
      <c r="Y191" s="449" t="b">
        <f t="shared" si="63"/>
        <v>1</v>
      </c>
      <c r="Z191" s="449" t="b">
        <f t="shared" si="64"/>
        <v>1</v>
      </c>
      <c r="AA191" s="449" t="b">
        <f t="shared" si="65"/>
        <v>1</v>
      </c>
      <c r="AB191" s="449" t="b">
        <f t="shared" si="66"/>
        <v>1</v>
      </c>
    </row>
    <row r="192" spans="1:28" ht="16.5" thickBot="1" x14ac:dyDescent="0.3">
      <c r="A192" s="315"/>
      <c r="B192" s="368">
        <v>173</v>
      </c>
      <c r="C192" s="7"/>
      <c r="D192" s="22"/>
      <c r="E192" s="368">
        <v>173</v>
      </c>
      <c r="F192" s="7"/>
      <c r="G192" s="22"/>
      <c r="H192" s="368">
        <v>173</v>
      </c>
      <c r="I192" s="7"/>
      <c r="J192" s="22"/>
      <c r="K192" s="368">
        <v>173</v>
      </c>
      <c r="L192" s="7"/>
      <c r="M192" s="315"/>
      <c r="N192" s="315"/>
      <c r="P192" s="449" t="b">
        <f t="shared" si="45"/>
        <v>1</v>
      </c>
      <c r="Q192" s="449" t="b">
        <f t="shared" si="46"/>
        <v>1</v>
      </c>
      <c r="R192" s="449" t="b">
        <f t="shared" si="47"/>
        <v>1</v>
      </c>
      <c r="S192" s="449" t="b">
        <f t="shared" si="48"/>
        <v>1</v>
      </c>
      <c r="T192" s="449" t="b">
        <f t="shared" si="58"/>
        <v>1</v>
      </c>
      <c r="U192" s="449" t="b">
        <f t="shared" si="59"/>
        <v>1</v>
      </c>
      <c r="V192" s="449" t="b">
        <f t="shared" si="60"/>
        <v>1</v>
      </c>
      <c r="W192" s="449" t="b">
        <f t="shared" si="61"/>
        <v>1</v>
      </c>
      <c r="X192" s="449" t="b">
        <f t="shared" si="62"/>
        <v>1</v>
      </c>
      <c r="Y192" s="449" t="b">
        <f t="shared" si="63"/>
        <v>1</v>
      </c>
      <c r="Z192" s="449" t="b">
        <f t="shared" si="64"/>
        <v>1</v>
      </c>
      <c r="AA192" s="449" t="b">
        <f t="shared" si="65"/>
        <v>1</v>
      </c>
      <c r="AB192" s="449" t="b">
        <f t="shared" si="66"/>
        <v>1</v>
      </c>
    </row>
    <row r="193" spans="1:28" ht="16.5" thickBot="1" x14ac:dyDescent="0.3">
      <c r="A193" s="315"/>
      <c r="B193" s="368">
        <v>174</v>
      </c>
      <c r="C193" s="7"/>
      <c r="D193" s="22"/>
      <c r="E193" s="368">
        <v>174</v>
      </c>
      <c r="F193" s="7"/>
      <c r="G193" s="22"/>
      <c r="H193" s="368">
        <v>174</v>
      </c>
      <c r="I193" s="7"/>
      <c r="J193" s="22"/>
      <c r="K193" s="368">
        <v>174</v>
      </c>
      <c r="L193" s="7"/>
      <c r="M193" s="315"/>
      <c r="N193" s="315"/>
      <c r="P193" s="449" t="b">
        <f t="shared" si="45"/>
        <v>1</v>
      </c>
      <c r="Q193" s="449" t="b">
        <f t="shared" si="46"/>
        <v>1</v>
      </c>
      <c r="R193" s="449" t="b">
        <f t="shared" si="47"/>
        <v>1</v>
      </c>
      <c r="S193" s="449" t="b">
        <f t="shared" si="48"/>
        <v>1</v>
      </c>
      <c r="T193" s="449" t="b">
        <f t="shared" si="58"/>
        <v>1</v>
      </c>
      <c r="U193" s="449" t="b">
        <f t="shared" si="59"/>
        <v>1</v>
      </c>
      <c r="V193" s="449" t="b">
        <f t="shared" si="60"/>
        <v>1</v>
      </c>
      <c r="W193" s="449" t="b">
        <f t="shared" si="61"/>
        <v>1</v>
      </c>
      <c r="X193" s="449" t="b">
        <f t="shared" si="62"/>
        <v>1</v>
      </c>
      <c r="Y193" s="449" t="b">
        <f t="shared" si="63"/>
        <v>1</v>
      </c>
      <c r="Z193" s="449" t="b">
        <f t="shared" si="64"/>
        <v>1</v>
      </c>
      <c r="AA193" s="449" t="b">
        <f t="shared" si="65"/>
        <v>1</v>
      </c>
      <c r="AB193" s="449" t="b">
        <f t="shared" si="66"/>
        <v>1</v>
      </c>
    </row>
    <row r="194" spans="1:28" ht="16.5" thickBot="1" x14ac:dyDescent="0.3">
      <c r="A194" s="315"/>
      <c r="B194" s="368">
        <v>175</v>
      </c>
      <c r="C194" s="7"/>
      <c r="D194" s="22"/>
      <c r="E194" s="368">
        <v>175</v>
      </c>
      <c r="F194" s="7"/>
      <c r="G194" s="22"/>
      <c r="H194" s="368">
        <v>175</v>
      </c>
      <c r="I194" s="7"/>
      <c r="J194" s="22"/>
      <c r="K194" s="368">
        <v>175</v>
      </c>
      <c r="L194" s="7"/>
      <c r="M194" s="315"/>
      <c r="N194" s="315"/>
      <c r="P194" s="449" t="b">
        <f t="shared" si="45"/>
        <v>1</v>
      </c>
      <c r="Q194" s="449" t="b">
        <f t="shared" si="46"/>
        <v>1</v>
      </c>
      <c r="R194" s="449" t="b">
        <f t="shared" si="47"/>
        <v>1</v>
      </c>
      <c r="S194" s="449" t="b">
        <f t="shared" si="48"/>
        <v>1</v>
      </c>
      <c r="T194" s="449" t="b">
        <f t="shared" si="58"/>
        <v>1</v>
      </c>
      <c r="U194" s="449" t="b">
        <f t="shared" si="59"/>
        <v>1</v>
      </c>
      <c r="V194" s="449" t="b">
        <f t="shared" si="60"/>
        <v>1</v>
      </c>
      <c r="W194" s="449" t="b">
        <f t="shared" si="61"/>
        <v>1</v>
      </c>
      <c r="X194" s="449" t="b">
        <f t="shared" si="62"/>
        <v>1</v>
      </c>
      <c r="Y194" s="449" t="b">
        <f t="shared" si="63"/>
        <v>1</v>
      </c>
      <c r="Z194" s="449" t="b">
        <f t="shared" si="64"/>
        <v>1</v>
      </c>
      <c r="AA194" s="449" t="b">
        <f t="shared" si="65"/>
        <v>1</v>
      </c>
      <c r="AB194" s="449" t="b">
        <f t="shared" si="66"/>
        <v>1</v>
      </c>
    </row>
    <row r="195" spans="1:28" ht="16.5" thickBot="1" x14ac:dyDescent="0.3">
      <c r="A195" s="315"/>
      <c r="B195" s="368">
        <v>176</v>
      </c>
      <c r="C195" s="7"/>
      <c r="D195" s="22"/>
      <c r="E195" s="368">
        <v>176</v>
      </c>
      <c r="F195" s="7"/>
      <c r="G195" s="22"/>
      <c r="H195" s="368">
        <v>176</v>
      </c>
      <c r="I195" s="7"/>
      <c r="J195" s="22"/>
      <c r="K195" s="368">
        <v>176</v>
      </c>
      <c r="L195" s="7"/>
      <c r="M195" s="315"/>
      <c r="N195" s="315"/>
      <c r="P195" s="449" t="b">
        <f t="shared" si="45"/>
        <v>1</v>
      </c>
      <c r="Q195" s="449" t="b">
        <f t="shared" si="46"/>
        <v>1</v>
      </c>
      <c r="R195" s="449" t="b">
        <f t="shared" si="47"/>
        <v>1</v>
      </c>
      <c r="S195" s="449" t="b">
        <f t="shared" si="48"/>
        <v>1</v>
      </c>
      <c r="T195" s="449" t="b">
        <f t="shared" si="58"/>
        <v>1</v>
      </c>
      <c r="U195" s="449" t="b">
        <f t="shared" si="59"/>
        <v>1</v>
      </c>
      <c r="V195" s="449" t="b">
        <f t="shared" si="60"/>
        <v>1</v>
      </c>
      <c r="W195" s="449" t="b">
        <f t="shared" si="61"/>
        <v>1</v>
      </c>
      <c r="X195" s="449" t="b">
        <f t="shared" si="62"/>
        <v>1</v>
      </c>
      <c r="Y195" s="449" t="b">
        <f t="shared" si="63"/>
        <v>1</v>
      </c>
      <c r="Z195" s="449" t="b">
        <f t="shared" si="64"/>
        <v>1</v>
      </c>
      <c r="AA195" s="449" t="b">
        <f t="shared" si="65"/>
        <v>1</v>
      </c>
      <c r="AB195" s="449" t="b">
        <f t="shared" si="66"/>
        <v>1</v>
      </c>
    </row>
    <row r="196" spans="1:28" ht="16.5" thickBot="1" x14ac:dyDescent="0.3">
      <c r="A196" s="315"/>
      <c r="B196" s="368">
        <v>177</v>
      </c>
      <c r="C196" s="7"/>
      <c r="D196" s="22"/>
      <c r="E196" s="368">
        <v>177</v>
      </c>
      <c r="F196" s="7"/>
      <c r="G196" s="22"/>
      <c r="H196" s="368">
        <v>177</v>
      </c>
      <c r="I196" s="7"/>
      <c r="J196" s="22"/>
      <c r="K196" s="368">
        <v>177</v>
      </c>
      <c r="L196" s="7"/>
      <c r="M196" s="315"/>
      <c r="N196" s="315"/>
      <c r="P196" s="449" t="b">
        <f t="shared" si="45"/>
        <v>1</v>
      </c>
      <c r="Q196" s="449" t="b">
        <f t="shared" si="46"/>
        <v>1</v>
      </c>
      <c r="R196" s="449" t="b">
        <f t="shared" si="47"/>
        <v>1</v>
      </c>
      <c r="S196" s="449" t="b">
        <f t="shared" si="48"/>
        <v>1</v>
      </c>
      <c r="T196" s="449" t="b">
        <f t="shared" si="58"/>
        <v>1</v>
      </c>
      <c r="U196" s="449" t="b">
        <f t="shared" si="59"/>
        <v>1</v>
      </c>
      <c r="V196" s="449" t="b">
        <f t="shared" si="60"/>
        <v>1</v>
      </c>
      <c r="W196" s="449" t="b">
        <f t="shared" si="61"/>
        <v>1</v>
      </c>
      <c r="X196" s="449" t="b">
        <f t="shared" si="62"/>
        <v>1</v>
      </c>
      <c r="Y196" s="449" t="b">
        <f t="shared" si="63"/>
        <v>1</v>
      </c>
      <c r="Z196" s="449" t="b">
        <f t="shared" si="64"/>
        <v>1</v>
      </c>
      <c r="AA196" s="449" t="b">
        <f t="shared" si="65"/>
        <v>1</v>
      </c>
      <c r="AB196" s="449" t="b">
        <f t="shared" si="66"/>
        <v>1</v>
      </c>
    </row>
    <row r="197" spans="1:28" ht="16.5" thickBot="1" x14ac:dyDescent="0.3">
      <c r="A197" s="315"/>
      <c r="B197" s="368">
        <v>178</v>
      </c>
      <c r="C197" s="7"/>
      <c r="D197" s="22"/>
      <c r="E197" s="368">
        <v>178</v>
      </c>
      <c r="F197" s="7"/>
      <c r="G197" s="22"/>
      <c r="H197" s="368">
        <v>178</v>
      </c>
      <c r="I197" s="7"/>
      <c r="J197" s="22"/>
      <c r="K197" s="368">
        <v>178</v>
      </c>
      <c r="L197" s="7"/>
      <c r="M197" s="315"/>
      <c r="N197" s="315"/>
      <c r="P197" s="449" t="b">
        <f t="shared" si="45"/>
        <v>1</v>
      </c>
      <c r="Q197" s="449" t="b">
        <f t="shared" si="46"/>
        <v>1</v>
      </c>
      <c r="R197" s="449" t="b">
        <f t="shared" si="47"/>
        <v>1</v>
      </c>
      <c r="S197" s="449" t="b">
        <f t="shared" si="48"/>
        <v>1</v>
      </c>
      <c r="T197" s="449" t="b">
        <f t="shared" si="58"/>
        <v>1</v>
      </c>
      <c r="U197" s="449" t="b">
        <f t="shared" si="59"/>
        <v>1</v>
      </c>
      <c r="V197" s="449" t="b">
        <f t="shared" si="60"/>
        <v>1</v>
      </c>
      <c r="W197" s="449" t="b">
        <f t="shared" si="61"/>
        <v>1</v>
      </c>
      <c r="X197" s="449" t="b">
        <f t="shared" si="62"/>
        <v>1</v>
      </c>
      <c r="Y197" s="449" t="b">
        <f t="shared" si="63"/>
        <v>1</v>
      </c>
      <c r="Z197" s="449" t="b">
        <f t="shared" si="64"/>
        <v>1</v>
      </c>
      <c r="AA197" s="449" t="b">
        <f t="shared" si="65"/>
        <v>1</v>
      </c>
      <c r="AB197" s="449" t="b">
        <f t="shared" si="66"/>
        <v>1</v>
      </c>
    </row>
    <row r="198" spans="1:28" ht="16.5" thickBot="1" x14ac:dyDescent="0.3">
      <c r="A198" s="315"/>
      <c r="B198" s="368">
        <v>179</v>
      </c>
      <c r="C198" s="7"/>
      <c r="D198" s="22"/>
      <c r="E198" s="368">
        <v>179</v>
      </c>
      <c r="F198" s="7"/>
      <c r="G198" s="22"/>
      <c r="H198" s="368">
        <v>179</v>
      </c>
      <c r="I198" s="7"/>
      <c r="J198" s="22"/>
      <c r="K198" s="368">
        <v>179</v>
      </c>
      <c r="L198" s="7"/>
      <c r="M198" s="315"/>
      <c r="N198" s="315"/>
      <c r="P198" s="449" t="b">
        <f t="shared" si="45"/>
        <v>1</v>
      </c>
      <c r="Q198" s="449" t="b">
        <f t="shared" si="46"/>
        <v>1</v>
      </c>
      <c r="R198" s="449" t="b">
        <f t="shared" si="47"/>
        <v>1</v>
      </c>
      <c r="S198" s="449" t="b">
        <f t="shared" si="48"/>
        <v>1</v>
      </c>
      <c r="T198" s="449" t="b">
        <f t="shared" si="58"/>
        <v>1</v>
      </c>
      <c r="U198" s="449" t="b">
        <f t="shared" si="59"/>
        <v>1</v>
      </c>
      <c r="V198" s="449" t="b">
        <f t="shared" si="60"/>
        <v>1</v>
      </c>
      <c r="W198" s="449" t="b">
        <f t="shared" si="61"/>
        <v>1</v>
      </c>
      <c r="X198" s="449" t="b">
        <f t="shared" si="62"/>
        <v>1</v>
      </c>
      <c r="Y198" s="449" t="b">
        <f t="shared" si="63"/>
        <v>1</v>
      </c>
      <c r="Z198" s="449" t="b">
        <f t="shared" si="64"/>
        <v>1</v>
      </c>
      <c r="AA198" s="449" t="b">
        <f t="shared" si="65"/>
        <v>1</v>
      </c>
      <c r="AB198" s="449" t="b">
        <f t="shared" si="66"/>
        <v>1</v>
      </c>
    </row>
    <row r="199" spans="1:28" ht="16.5" thickBot="1" x14ac:dyDescent="0.3">
      <c r="A199" s="315"/>
      <c r="B199" s="368">
        <v>180</v>
      </c>
      <c r="C199" s="7"/>
      <c r="D199" s="22"/>
      <c r="E199" s="368">
        <v>180</v>
      </c>
      <c r="F199" s="7"/>
      <c r="G199" s="22"/>
      <c r="H199" s="368">
        <v>180</v>
      </c>
      <c r="I199" s="7"/>
      <c r="J199" s="22"/>
      <c r="K199" s="368">
        <v>180</v>
      </c>
      <c r="L199" s="7"/>
      <c r="M199" s="315"/>
      <c r="N199" s="315"/>
      <c r="P199" s="449" t="b">
        <f t="shared" si="45"/>
        <v>1</v>
      </c>
      <c r="Q199" s="449" t="b">
        <f t="shared" si="46"/>
        <v>1</v>
      </c>
      <c r="R199" s="449" t="b">
        <f t="shared" si="47"/>
        <v>1</v>
      </c>
      <c r="S199" s="449" t="b">
        <f t="shared" si="48"/>
        <v>1</v>
      </c>
      <c r="T199" s="449" t="b">
        <f t="shared" si="58"/>
        <v>1</v>
      </c>
      <c r="U199" s="449" t="b">
        <f t="shared" si="59"/>
        <v>1</v>
      </c>
      <c r="V199" s="449" t="b">
        <f t="shared" si="60"/>
        <v>1</v>
      </c>
      <c r="W199" s="449" t="b">
        <f t="shared" si="61"/>
        <v>1</v>
      </c>
      <c r="X199" s="449" t="b">
        <f t="shared" si="62"/>
        <v>1</v>
      </c>
      <c r="Y199" s="449" t="b">
        <f t="shared" si="63"/>
        <v>1</v>
      </c>
      <c r="Z199" s="449" t="b">
        <f t="shared" si="64"/>
        <v>1</v>
      </c>
      <c r="AA199" s="449" t="b">
        <f t="shared" si="65"/>
        <v>1</v>
      </c>
      <c r="AB199" s="449" t="b">
        <f t="shared" si="66"/>
        <v>1</v>
      </c>
    </row>
    <row r="200" spans="1:28" ht="16.5" thickBot="1" x14ac:dyDescent="0.3">
      <c r="A200" s="315"/>
      <c r="B200" s="368">
        <v>181</v>
      </c>
      <c r="C200" s="7"/>
      <c r="D200" s="22"/>
      <c r="E200" s="368">
        <v>181</v>
      </c>
      <c r="F200" s="7"/>
      <c r="G200" s="22"/>
      <c r="H200" s="368">
        <v>181</v>
      </c>
      <c r="I200" s="7"/>
      <c r="J200" s="22"/>
      <c r="K200" s="368">
        <v>181</v>
      </c>
      <c r="L200" s="7"/>
      <c r="M200" s="315"/>
      <c r="N200" s="315"/>
      <c r="P200" s="449" t="b">
        <f t="shared" si="45"/>
        <v>1</v>
      </c>
      <c r="Q200" s="449" t="b">
        <f t="shared" si="46"/>
        <v>1</v>
      </c>
      <c r="R200" s="449" t="b">
        <f t="shared" si="47"/>
        <v>1</v>
      </c>
      <c r="S200" s="449" t="b">
        <f t="shared" si="48"/>
        <v>1</v>
      </c>
      <c r="T200" s="449" t="b">
        <f t="shared" si="58"/>
        <v>1</v>
      </c>
      <c r="U200" s="449" t="b">
        <f t="shared" si="59"/>
        <v>1</v>
      </c>
      <c r="V200" s="449" t="b">
        <f t="shared" si="60"/>
        <v>1</v>
      </c>
      <c r="W200" s="449" t="b">
        <f t="shared" si="61"/>
        <v>1</v>
      </c>
      <c r="X200" s="449" t="b">
        <f t="shared" si="62"/>
        <v>1</v>
      </c>
      <c r="Y200" s="449" t="b">
        <f t="shared" si="63"/>
        <v>1</v>
      </c>
      <c r="Z200" s="449" t="b">
        <f t="shared" si="64"/>
        <v>1</v>
      </c>
      <c r="AA200" s="449" t="b">
        <f t="shared" si="65"/>
        <v>1</v>
      </c>
      <c r="AB200" s="449" t="b">
        <f t="shared" si="66"/>
        <v>1</v>
      </c>
    </row>
    <row r="201" spans="1:28" ht="16.5" thickBot="1" x14ac:dyDescent="0.3">
      <c r="A201" s="315"/>
      <c r="B201" s="368">
        <v>182</v>
      </c>
      <c r="C201" s="7"/>
      <c r="D201" s="22"/>
      <c r="E201" s="368">
        <v>182</v>
      </c>
      <c r="F201" s="7"/>
      <c r="G201" s="22"/>
      <c r="H201" s="368">
        <v>182</v>
      </c>
      <c r="I201" s="7"/>
      <c r="J201" s="22"/>
      <c r="K201" s="368">
        <v>182</v>
      </c>
      <c r="L201" s="7"/>
      <c r="M201" s="315"/>
      <c r="N201" s="315"/>
      <c r="P201" s="449" t="b">
        <f t="shared" si="45"/>
        <v>1</v>
      </c>
      <c r="Q201" s="449" t="b">
        <f t="shared" si="46"/>
        <v>1</v>
      </c>
      <c r="R201" s="449" t="b">
        <f t="shared" si="47"/>
        <v>1</v>
      </c>
      <c r="S201" s="449" t="b">
        <f t="shared" si="48"/>
        <v>1</v>
      </c>
      <c r="T201" s="449" t="b">
        <f t="shared" si="58"/>
        <v>1</v>
      </c>
      <c r="U201" s="449" t="b">
        <f t="shared" si="59"/>
        <v>1</v>
      </c>
      <c r="V201" s="449" t="b">
        <f t="shared" si="60"/>
        <v>1</v>
      </c>
      <c r="W201" s="449" t="b">
        <f t="shared" si="61"/>
        <v>1</v>
      </c>
      <c r="X201" s="449" t="b">
        <f t="shared" si="62"/>
        <v>1</v>
      </c>
      <c r="Y201" s="449" t="b">
        <f t="shared" si="63"/>
        <v>1</v>
      </c>
      <c r="Z201" s="449" t="b">
        <f t="shared" si="64"/>
        <v>1</v>
      </c>
      <c r="AA201" s="449" t="b">
        <f t="shared" si="65"/>
        <v>1</v>
      </c>
      <c r="AB201" s="449" t="b">
        <f t="shared" si="66"/>
        <v>1</v>
      </c>
    </row>
    <row r="202" spans="1:28" ht="16.5" thickBot="1" x14ac:dyDescent="0.3">
      <c r="A202" s="315"/>
      <c r="B202" s="368">
        <v>183</v>
      </c>
      <c r="C202" s="7"/>
      <c r="D202" s="22"/>
      <c r="E202" s="368">
        <v>183</v>
      </c>
      <c r="F202" s="7"/>
      <c r="G202" s="22"/>
      <c r="H202" s="368">
        <v>183</v>
      </c>
      <c r="I202" s="7"/>
      <c r="J202" s="22"/>
      <c r="K202" s="368">
        <v>183</v>
      </c>
      <c r="L202" s="7"/>
      <c r="M202" s="315"/>
      <c r="N202" s="315"/>
      <c r="P202" s="449" t="b">
        <f t="shared" si="45"/>
        <v>1</v>
      </c>
      <c r="Q202" s="449" t="b">
        <f t="shared" si="46"/>
        <v>1</v>
      </c>
      <c r="R202" s="449" t="b">
        <f t="shared" si="47"/>
        <v>1</v>
      </c>
      <c r="S202" s="449" t="b">
        <f t="shared" si="48"/>
        <v>1</v>
      </c>
      <c r="T202" s="449" t="b">
        <f t="shared" si="58"/>
        <v>1</v>
      </c>
      <c r="U202" s="449" t="b">
        <f t="shared" si="59"/>
        <v>1</v>
      </c>
      <c r="V202" s="449" t="b">
        <f t="shared" si="60"/>
        <v>1</v>
      </c>
      <c r="W202" s="449" t="b">
        <f t="shared" si="61"/>
        <v>1</v>
      </c>
      <c r="X202" s="449" t="b">
        <f t="shared" si="62"/>
        <v>1</v>
      </c>
      <c r="Y202" s="449" t="b">
        <f t="shared" si="63"/>
        <v>1</v>
      </c>
      <c r="Z202" s="449" t="b">
        <f t="shared" si="64"/>
        <v>1</v>
      </c>
      <c r="AA202" s="449" t="b">
        <f t="shared" si="65"/>
        <v>1</v>
      </c>
      <c r="AB202" s="449" t="b">
        <f t="shared" si="66"/>
        <v>1</v>
      </c>
    </row>
    <row r="203" spans="1:28" ht="16.5" thickBot="1" x14ac:dyDescent="0.3">
      <c r="A203" s="315"/>
      <c r="B203" s="368">
        <v>184</v>
      </c>
      <c r="C203" s="7"/>
      <c r="D203" s="22"/>
      <c r="E203" s="368">
        <v>184</v>
      </c>
      <c r="F203" s="7"/>
      <c r="G203" s="22"/>
      <c r="H203" s="368">
        <v>184</v>
      </c>
      <c r="I203" s="7"/>
      <c r="J203" s="22"/>
      <c r="K203" s="368">
        <v>184</v>
      </c>
      <c r="L203" s="7"/>
      <c r="M203" s="315"/>
      <c r="N203" s="315"/>
      <c r="P203" s="449" t="b">
        <f t="shared" si="45"/>
        <v>1</v>
      </c>
      <c r="Q203" s="449" t="b">
        <f t="shared" si="46"/>
        <v>1</v>
      </c>
      <c r="R203" s="449" t="b">
        <f t="shared" si="47"/>
        <v>1</v>
      </c>
      <c r="S203" s="449" t="b">
        <f t="shared" si="48"/>
        <v>1</v>
      </c>
      <c r="T203" s="449" t="b">
        <f t="shared" si="58"/>
        <v>1</v>
      </c>
      <c r="U203" s="449" t="b">
        <f t="shared" si="59"/>
        <v>1</v>
      </c>
      <c r="V203" s="449" t="b">
        <f t="shared" si="60"/>
        <v>1</v>
      </c>
      <c r="W203" s="449" t="b">
        <f t="shared" si="61"/>
        <v>1</v>
      </c>
      <c r="X203" s="449" t="b">
        <f t="shared" si="62"/>
        <v>1</v>
      </c>
      <c r="Y203" s="449" t="b">
        <f t="shared" si="63"/>
        <v>1</v>
      </c>
      <c r="Z203" s="449" t="b">
        <f t="shared" si="64"/>
        <v>1</v>
      </c>
      <c r="AA203" s="449" t="b">
        <f t="shared" si="65"/>
        <v>1</v>
      </c>
      <c r="AB203" s="449" t="b">
        <f t="shared" si="66"/>
        <v>1</v>
      </c>
    </row>
    <row r="204" spans="1:28" ht="16.5" thickBot="1" x14ac:dyDescent="0.3">
      <c r="A204" s="315"/>
      <c r="B204" s="368">
        <v>185</v>
      </c>
      <c r="C204" s="7"/>
      <c r="D204" s="22"/>
      <c r="E204" s="368">
        <v>185</v>
      </c>
      <c r="F204" s="7"/>
      <c r="G204" s="22"/>
      <c r="H204" s="368">
        <v>185</v>
      </c>
      <c r="I204" s="7"/>
      <c r="J204" s="22"/>
      <c r="K204" s="368">
        <v>185</v>
      </c>
      <c r="L204" s="7"/>
      <c r="M204" s="315"/>
      <c r="N204" s="315"/>
      <c r="P204" s="449" t="b">
        <f t="shared" si="45"/>
        <v>1</v>
      </c>
      <c r="Q204" s="449" t="b">
        <f t="shared" si="46"/>
        <v>1</v>
      </c>
      <c r="R204" s="449" t="b">
        <f t="shared" si="47"/>
        <v>1</v>
      </c>
      <c r="S204" s="449" t="b">
        <f t="shared" si="48"/>
        <v>1</v>
      </c>
      <c r="T204" s="449" t="b">
        <f t="shared" si="58"/>
        <v>1</v>
      </c>
      <c r="U204" s="449" t="b">
        <f t="shared" si="59"/>
        <v>1</v>
      </c>
      <c r="V204" s="449" t="b">
        <f t="shared" si="60"/>
        <v>1</v>
      </c>
      <c r="W204" s="449" t="b">
        <f t="shared" si="61"/>
        <v>1</v>
      </c>
      <c r="X204" s="449" t="b">
        <f t="shared" si="62"/>
        <v>1</v>
      </c>
      <c r="Y204" s="449" t="b">
        <f t="shared" si="63"/>
        <v>1</v>
      </c>
      <c r="Z204" s="449" t="b">
        <f t="shared" si="64"/>
        <v>1</v>
      </c>
      <c r="AA204" s="449" t="b">
        <f t="shared" si="65"/>
        <v>1</v>
      </c>
      <c r="AB204" s="449" t="b">
        <f t="shared" si="66"/>
        <v>1</v>
      </c>
    </row>
    <row r="205" spans="1:28" ht="16.5" thickBot="1" x14ac:dyDescent="0.3">
      <c r="A205" s="315"/>
      <c r="B205" s="368">
        <v>186</v>
      </c>
      <c r="C205" s="7"/>
      <c r="D205" s="22"/>
      <c r="E205" s="368">
        <v>186</v>
      </c>
      <c r="F205" s="7"/>
      <c r="G205" s="22"/>
      <c r="H205" s="368">
        <v>186</v>
      </c>
      <c r="I205" s="7"/>
      <c r="J205" s="22"/>
      <c r="K205" s="368">
        <v>186</v>
      </c>
      <c r="L205" s="7"/>
      <c r="M205" s="315"/>
      <c r="N205" s="315"/>
      <c r="P205" s="449" t="b">
        <f t="shared" si="45"/>
        <v>1</v>
      </c>
      <c r="Q205" s="449" t="b">
        <f t="shared" si="46"/>
        <v>1</v>
      </c>
      <c r="R205" s="449" t="b">
        <f t="shared" si="47"/>
        <v>1</v>
      </c>
      <c r="S205" s="449" t="b">
        <f t="shared" si="48"/>
        <v>1</v>
      </c>
      <c r="T205" s="449" t="b">
        <f t="shared" si="58"/>
        <v>1</v>
      </c>
      <c r="U205" s="449" t="b">
        <f t="shared" si="59"/>
        <v>1</v>
      </c>
      <c r="V205" s="449" t="b">
        <f t="shared" si="60"/>
        <v>1</v>
      </c>
      <c r="W205" s="449" t="b">
        <f t="shared" si="61"/>
        <v>1</v>
      </c>
      <c r="X205" s="449" t="b">
        <f t="shared" si="62"/>
        <v>1</v>
      </c>
      <c r="Y205" s="449" t="b">
        <f t="shared" si="63"/>
        <v>1</v>
      </c>
      <c r="Z205" s="449" t="b">
        <f t="shared" si="64"/>
        <v>1</v>
      </c>
      <c r="AA205" s="449" t="b">
        <f t="shared" si="65"/>
        <v>1</v>
      </c>
      <c r="AB205" s="449" t="b">
        <f t="shared" si="66"/>
        <v>1</v>
      </c>
    </row>
    <row r="206" spans="1:28" ht="16.5" thickBot="1" x14ac:dyDescent="0.3">
      <c r="A206" s="315"/>
      <c r="B206" s="368">
        <v>187</v>
      </c>
      <c r="C206" s="7"/>
      <c r="D206" s="22"/>
      <c r="E206" s="368">
        <v>187</v>
      </c>
      <c r="F206" s="7"/>
      <c r="G206" s="22"/>
      <c r="H206" s="368">
        <v>187</v>
      </c>
      <c r="I206" s="7"/>
      <c r="J206" s="22"/>
      <c r="K206" s="368">
        <v>187</v>
      </c>
      <c r="L206" s="7"/>
      <c r="M206" s="315"/>
      <c r="N206" s="315"/>
      <c r="P206" s="449" t="b">
        <f t="shared" si="45"/>
        <v>1</v>
      </c>
      <c r="Q206" s="449" t="b">
        <f t="shared" si="46"/>
        <v>1</v>
      </c>
      <c r="R206" s="449" t="b">
        <f t="shared" si="47"/>
        <v>1</v>
      </c>
      <c r="S206" s="449" t="b">
        <f t="shared" si="48"/>
        <v>1</v>
      </c>
      <c r="T206" s="449" t="b">
        <f t="shared" si="58"/>
        <v>1</v>
      </c>
      <c r="U206" s="449" t="b">
        <f t="shared" si="59"/>
        <v>1</v>
      </c>
      <c r="V206" s="449" t="b">
        <f t="shared" si="60"/>
        <v>1</v>
      </c>
      <c r="W206" s="449" t="b">
        <f t="shared" si="61"/>
        <v>1</v>
      </c>
      <c r="X206" s="449" t="b">
        <f t="shared" si="62"/>
        <v>1</v>
      </c>
      <c r="Y206" s="449" t="b">
        <f t="shared" si="63"/>
        <v>1</v>
      </c>
      <c r="Z206" s="449" t="b">
        <f t="shared" si="64"/>
        <v>1</v>
      </c>
      <c r="AA206" s="449" t="b">
        <f t="shared" si="65"/>
        <v>1</v>
      </c>
      <c r="AB206" s="449" t="b">
        <f t="shared" si="66"/>
        <v>1</v>
      </c>
    </row>
    <row r="207" spans="1:28" ht="16.5" thickBot="1" x14ac:dyDescent="0.3">
      <c r="A207" s="315"/>
      <c r="B207" s="368">
        <v>188</v>
      </c>
      <c r="C207" s="7"/>
      <c r="D207" s="22"/>
      <c r="E207" s="368">
        <v>188</v>
      </c>
      <c r="F207" s="7"/>
      <c r="G207" s="22"/>
      <c r="H207" s="368">
        <v>188</v>
      </c>
      <c r="I207" s="7"/>
      <c r="J207" s="22"/>
      <c r="K207" s="368">
        <v>188</v>
      </c>
      <c r="L207" s="7"/>
      <c r="M207" s="315"/>
      <c r="N207" s="315"/>
      <c r="P207" s="449" t="b">
        <f t="shared" si="45"/>
        <v>1</v>
      </c>
      <c r="Q207" s="449" t="b">
        <f t="shared" si="46"/>
        <v>1</v>
      </c>
      <c r="R207" s="449" t="b">
        <f t="shared" si="47"/>
        <v>1</v>
      </c>
      <c r="S207" s="449" t="b">
        <f t="shared" si="48"/>
        <v>1</v>
      </c>
      <c r="T207" s="449" t="b">
        <f t="shared" si="58"/>
        <v>1</v>
      </c>
      <c r="U207" s="449" t="b">
        <f t="shared" si="59"/>
        <v>1</v>
      </c>
      <c r="V207" s="449" t="b">
        <f t="shared" si="60"/>
        <v>1</v>
      </c>
      <c r="W207" s="449" t="b">
        <f t="shared" si="61"/>
        <v>1</v>
      </c>
      <c r="X207" s="449" t="b">
        <f t="shared" si="62"/>
        <v>1</v>
      </c>
      <c r="Y207" s="449" t="b">
        <f t="shared" si="63"/>
        <v>1</v>
      </c>
      <c r="Z207" s="449" t="b">
        <f t="shared" si="64"/>
        <v>1</v>
      </c>
      <c r="AA207" s="449" t="b">
        <f t="shared" si="65"/>
        <v>1</v>
      </c>
      <c r="AB207" s="449" t="b">
        <f t="shared" si="66"/>
        <v>1</v>
      </c>
    </row>
    <row r="208" spans="1:28" ht="16.5" thickBot="1" x14ac:dyDescent="0.3">
      <c r="A208" s="315"/>
      <c r="B208" s="368">
        <v>189</v>
      </c>
      <c r="C208" s="7"/>
      <c r="D208" s="22"/>
      <c r="E208" s="368">
        <v>189</v>
      </c>
      <c r="F208" s="7"/>
      <c r="G208" s="22"/>
      <c r="H208" s="368">
        <v>189</v>
      </c>
      <c r="I208" s="7"/>
      <c r="J208" s="22"/>
      <c r="K208" s="368">
        <v>189</v>
      </c>
      <c r="L208" s="7"/>
      <c r="M208" s="315"/>
      <c r="N208" s="315"/>
      <c r="P208" s="449" t="b">
        <f t="shared" si="45"/>
        <v>1</v>
      </c>
      <c r="Q208" s="449" t="b">
        <f t="shared" si="46"/>
        <v>1</v>
      </c>
      <c r="R208" s="449" t="b">
        <f t="shared" si="47"/>
        <v>1</v>
      </c>
      <c r="S208" s="449" t="b">
        <f t="shared" si="48"/>
        <v>1</v>
      </c>
      <c r="T208" s="449" t="b">
        <f t="shared" si="58"/>
        <v>1</v>
      </c>
      <c r="U208" s="449" t="b">
        <f t="shared" si="59"/>
        <v>1</v>
      </c>
      <c r="V208" s="449" t="b">
        <f t="shared" si="60"/>
        <v>1</v>
      </c>
      <c r="W208" s="449" t="b">
        <f t="shared" si="61"/>
        <v>1</v>
      </c>
      <c r="X208" s="449" t="b">
        <f t="shared" si="62"/>
        <v>1</v>
      </c>
      <c r="Y208" s="449" t="b">
        <f t="shared" si="63"/>
        <v>1</v>
      </c>
      <c r="Z208" s="449" t="b">
        <f t="shared" si="64"/>
        <v>1</v>
      </c>
      <c r="AA208" s="449" t="b">
        <f t="shared" si="65"/>
        <v>1</v>
      </c>
      <c r="AB208" s="449" t="b">
        <f t="shared" si="66"/>
        <v>1</v>
      </c>
    </row>
    <row r="209" spans="1:28" ht="16.5" thickBot="1" x14ac:dyDescent="0.3">
      <c r="A209" s="315"/>
      <c r="B209" s="368">
        <v>190</v>
      </c>
      <c r="C209" s="7"/>
      <c r="D209" s="22"/>
      <c r="E209" s="368">
        <v>190</v>
      </c>
      <c r="F209" s="7"/>
      <c r="G209" s="22"/>
      <c r="H209" s="368">
        <v>190</v>
      </c>
      <c r="I209" s="7"/>
      <c r="J209" s="22"/>
      <c r="K209" s="368">
        <v>190</v>
      </c>
      <c r="L209" s="7"/>
      <c r="M209" s="315"/>
      <c r="N209" s="315"/>
      <c r="P209" s="449" t="b">
        <f t="shared" si="45"/>
        <v>1</v>
      </c>
      <c r="Q209" s="449" t="b">
        <f t="shared" si="46"/>
        <v>1</v>
      </c>
      <c r="R209" s="449" t="b">
        <f t="shared" si="47"/>
        <v>1</v>
      </c>
      <c r="S209" s="449" t="b">
        <f t="shared" si="48"/>
        <v>1</v>
      </c>
      <c r="T209" s="449" t="b">
        <f t="shared" si="58"/>
        <v>1</v>
      </c>
      <c r="U209" s="449" t="b">
        <f t="shared" si="59"/>
        <v>1</v>
      </c>
      <c r="V209" s="449" t="b">
        <f t="shared" si="60"/>
        <v>1</v>
      </c>
      <c r="W209" s="449" t="b">
        <f t="shared" si="61"/>
        <v>1</v>
      </c>
      <c r="X209" s="449" t="b">
        <f t="shared" si="62"/>
        <v>1</v>
      </c>
      <c r="Y209" s="449" t="b">
        <f t="shared" si="63"/>
        <v>1</v>
      </c>
      <c r="Z209" s="449" t="b">
        <f t="shared" si="64"/>
        <v>1</v>
      </c>
      <c r="AA209" s="449" t="b">
        <f t="shared" si="65"/>
        <v>1</v>
      </c>
      <c r="AB209" s="449" t="b">
        <f t="shared" si="66"/>
        <v>1</v>
      </c>
    </row>
    <row r="210" spans="1:28" ht="16.5" thickBot="1" x14ac:dyDescent="0.3">
      <c r="A210" s="315"/>
      <c r="B210" s="368">
        <v>191</v>
      </c>
      <c r="C210" s="7"/>
      <c r="D210" s="22"/>
      <c r="E210" s="368">
        <v>191</v>
      </c>
      <c r="F210" s="7"/>
      <c r="G210" s="22"/>
      <c r="H210" s="368">
        <v>191</v>
      </c>
      <c r="I210" s="7"/>
      <c r="J210" s="22"/>
      <c r="K210" s="368">
        <v>191</v>
      </c>
      <c r="L210" s="7"/>
      <c r="M210" s="315"/>
      <c r="N210" s="315"/>
      <c r="P210" s="449" t="b">
        <f t="shared" si="45"/>
        <v>1</v>
      </c>
      <c r="Q210" s="449" t="b">
        <f t="shared" si="46"/>
        <v>1</v>
      </c>
      <c r="R210" s="449" t="b">
        <f t="shared" si="47"/>
        <v>1</v>
      </c>
      <c r="S210" s="449" t="b">
        <f t="shared" si="48"/>
        <v>1</v>
      </c>
      <c r="T210" s="449" t="b">
        <f t="shared" si="58"/>
        <v>1</v>
      </c>
      <c r="U210" s="449" t="b">
        <f t="shared" si="59"/>
        <v>1</v>
      </c>
      <c r="V210" s="449" t="b">
        <f t="shared" si="60"/>
        <v>1</v>
      </c>
      <c r="W210" s="449" t="b">
        <f t="shared" si="61"/>
        <v>1</v>
      </c>
      <c r="X210" s="449" t="b">
        <f t="shared" si="62"/>
        <v>1</v>
      </c>
      <c r="Y210" s="449" t="b">
        <f t="shared" si="63"/>
        <v>1</v>
      </c>
      <c r="Z210" s="449" t="b">
        <f t="shared" si="64"/>
        <v>1</v>
      </c>
      <c r="AA210" s="449" t="b">
        <f t="shared" si="65"/>
        <v>1</v>
      </c>
      <c r="AB210" s="449" t="b">
        <f t="shared" si="66"/>
        <v>1</v>
      </c>
    </row>
    <row r="211" spans="1:28" ht="16.5" thickBot="1" x14ac:dyDescent="0.3">
      <c r="A211" s="315"/>
      <c r="B211" s="368">
        <v>192</v>
      </c>
      <c r="C211" s="7"/>
      <c r="D211" s="22"/>
      <c r="E211" s="368">
        <v>192</v>
      </c>
      <c r="F211" s="7"/>
      <c r="G211" s="22"/>
      <c r="H211" s="368">
        <v>192</v>
      </c>
      <c r="I211" s="7"/>
      <c r="J211" s="22"/>
      <c r="K211" s="368">
        <v>192</v>
      </c>
      <c r="L211" s="7"/>
      <c r="M211" s="315"/>
      <c r="N211" s="315"/>
      <c r="P211" s="449" t="b">
        <f t="shared" si="45"/>
        <v>1</v>
      </c>
      <c r="Q211" s="449" t="b">
        <f t="shared" si="46"/>
        <v>1</v>
      </c>
      <c r="R211" s="449" t="b">
        <f t="shared" si="47"/>
        <v>1</v>
      </c>
      <c r="S211" s="449" t="b">
        <f t="shared" si="48"/>
        <v>1</v>
      </c>
      <c r="T211" s="449" t="b">
        <f t="shared" si="58"/>
        <v>1</v>
      </c>
      <c r="U211" s="449" t="b">
        <f t="shared" si="59"/>
        <v>1</v>
      </c>
      <c r="V211" s="449" t="b">
        <f t="shared" si="60"/>
        <v>1</v>
      </c>
      <c r="W211" s="449" t="b">
        <f t="shared" si="61"/>
        <v>1</v>
      </c>
      <c r="X211" s="449" t="b">
        <f t="shared" si="62"/>
        <v>1</v>
      </c>
      <c r="Y211" s="449" t="b">
        <f t="shared" si="63"/>
        <v>1</v>
      </c>
      <c r="Z211" s="449" t="b">
        <f t="shared" si="64"/>
        <v>1</v>
      </c>
      <c r="AA211" s="449" t="b">
        <f t="shared" si="65"/>
        <v>1</v>
      </c>
      <c r="AB211" s="449" t="b">
        <f t="shared" si="66"/>
        <v>1</v>
      </c>
    </row>
    <row r="212" spans="1:28" ht="16.5" thickBot="1" x14ac:dyDescent="0.3">
      <c r="A212" s="315"/>
      <c r="B212" s="368">
        <v>193</v>
      </c>
      <c r="C212" s="7"/>
      <c r="D212" s="22"/>
      <c r="E212" s="368">
        <v>193</v>
      </c>
      <c r="F212" s="7"/>
      <c r="G212" s="22"/>
      <c r="H212" s="368">
        <v>193</v>
      </c>
      <c r="I212" s="7"/>
      <c r="J212" s="22"/>
      <c r="K212" s="368">
        <v>193</v>
      </c>
      <c r="L212" s="7"/>
      <c r="M212" s="315"/>
      <c r="N212" s="315"/>
      <c r="P212" s="449" t="b">
        <f t="shared" ref="P212:P269" si="67">IF(C212="",TRUE,(IF(ISNUMBER(MATCH(C212,countries,0)),TRUE,FALSE)))</f>
        <v>1</v>
      </c>
      <c r="Q212" s="449" t="b">
        <f t="shared" ref="Q212:Q269" si="68">IF(F212="",TRUE,(IF(ISNUMBER(MATCH(F212,countries,0)),TRUE,FALSE)))</f>
        <v>1</v>
      </c>
      <c r="R212" s="449" t="b">
        <f t="shared" ref="R212:R269" si="69">IF(I212="",TRUE,(IF(ISNUMBER(MATCH(I212,countries,0)),TRUE,FALSE)))</f>
        <v>1</v>
      </c>
      <c r="S212" s="449" t="b">
        <f t="shared" ref="S212:S269" si="70">IF(L212="",TRUE,(IF(ISNUMBER(MATCH(L212,Countries2,0)),TRUE,FALSE)))</f>
        <v>1</v>
      </c>
      <c r="T212" s="449" t="b">
        <f t="shared" si="58"/>
        <v>1</v>
      </c>
      <c r="U212" s="449" t="b">
        <f t="shared" si="59"/>
        <v>1</v>
      </c>
      <c r="V212" s="449" t="b">
        <f t="shared" si="60"/>
        <v>1</v>
      </c>
      <c r="W212" s="449" t="b">
        <f t="shared" si="61"/>
        <v>1</v>
      </c>
      <c r="X212" s="449" t="b">
        <f t="shared" si="62"/>
        <v>1</v>
      </c>
      <c r="Y212" s="449" t="b">
        <f t="shared" si="63"/>
        <v>1</v>
      </c>
      <c r="Z212" s="449" t="b">
        <f t="shared" si="64"/>
        <v>1</v>
      </c>
      <c r="AA212" s="449" t="b">
        <f t="shared" si="65"/>
        <v>1</v>
      </c>
      <c r="AB212" s="449" t="b">
        <f t="shared" si="66"/>
        <v>1</v>
      </c>
    </row>
    <row r="213" spans="1:28" ht="16.5" thickBot="1" x14ac:dyDescent="0.3">
      <c r="A213" s="315"/>
      <c r="B213" s="368">
        <v>194</v>
      </c>
      <c r="C213" s="7"/>
      <c r="D213" s="22"/>
      <c r="E213" s="368">
        <v>194</v>
      </c>
      <c r="F213" s="7"/>
      <c r="G213" s="22"/>
      <c r="H213" s="368">
        <v>194</v>
      </c>
      <c r="I213" s="7"/>
      <c r="J213" s="22"/>
      <c r="K213" s="368">
        <v>194</v>
      </c>
      <c r="L213" s="7"/>
      <c r="M213" s="315"/>
      <c r="N213" s="315"/>
      <c r="P213" s="449" t="b">
        <f t="shared" si="67"/>
        <v>1</v>
      </c>
      <c r="Q213" s="449" t="b">
        <f t="shared" si="68"/>
        <v>1</v>
      </c>
      <c r="R213" s="449" t="b">
        <f t="shared" si="69"/>
        <v>1</v>
      </c>
      <c r="S213" s="449" t="b">
        <f t="shared" si="70"/>
        <v>1</v>
      </c>
      <c r="T213" s="449" t="b">
        <f t="shared" ref="T213:T269" si="71">IF(C213="",TRUE,(IF(D213&lt;&gt;"",TRUE,FALSE)))</f>
        <v>1</v>
      </c>
      <c r="U213" s="449" t="b">
        <f t="shared" ref="U213:U269" si="72">IF(D213="",TRUE,(IF(C213&lt;&gt;"",TRUE,FALSE)))</f>
        <v>1</v>
      </c>
      <c r="V213" s="449" t="b">
        <f t="shared" ref="V213:V269" si="73">IF(F213="",TRUE,(IF(G213&lt;&gt;"",TRUE,FALSE)))</f>
        <v>1</v>
      </c>
      <c r="W213" s="449" t="b">
        <f t="shared" ref="W213:W269" si="74">IF(G213="",TRUE,(IF(F213&lt;&gt;"",TRUE,FALSE)))</f>
        <v>1</v>
      </c>
      <c r="X213" s="449" t="b">
        <f t="shared" ref="X213:X269" si="75">IF(I213="",TRUE,(IF(J213&lt;&gt;"",TRUE,FALSE)))</f>
        <v>1</v>
      </c>
      <c r="Y213" s="449" t="b">
        <f t="shared" ref="Y213:Y269" si="76">IF(J213="",TRUE,(IF(I213&lt;&gt;"",TRUE,FALSE)))</f>
        <v>1</v>
      </c>
      <c r="Z213" s="449" t="b">
        <f t="shared" ref="Z213:Z269" si="77">IF(AND(C213="N/A",D213&lt;&gt;0),FALSE,TRUE)</f>
        <v>1</v>
      </c>
      <c r="AA213" s="449" t="b">
        <f t="shared" ref="AA213:AA269" si="78">IF(AND(F213="N/A",G213&lt;&gt;0),FALSE,TRUE)</f>
        <v>1</v>
      </c>
      <c r="AB213" s="449" t="b">
        <f t="shared" ref="AB213:AB269" si="79">IF(AND(I213="N/A",J213&lt;&gt;0),FALSE,TRUE)</f>
        <v>1</v>
      </c>
    </row>
    <row r="214" spans="1:28" ht="16.5" thickBot="1" x14ac:dyDescent="0.3">
      <c r="A214" s="315"/>
      <c r="B214" s="368">
        <v>195</v>
      </c>
      <c r="C214" s="7"/>
      <c r="D214" s="22"/>
      <c r="E214" s="368">
        <v>195</v>
      </c>
      <c r="F214" s="7"/>
      <c r="G214" s="22"/>
      <c r="H214" s="368">
        <v>195</v>
      </c>
      <c r="I214" s="7"/>
      <c r="J214" s="22"/>
      <c r="K214" s="368">
        <v>195</v>
      </c>
      <c r="L214" s="7"/>
      <c r="M214" s="315"/>
      <c r="N214" s="315"/>
      <c r="P214" s="449" t="b">
        <f t="shared" si="67"/>
        <v>1</v>
      </c>
      <c r="Q214" s="449" t="b">
        <f t="shared" si="68"/>
        <v>1</v>
      </c>
      <c r="R214" s="449" t="b">
        <f t="shared" si="69"/>
        <v>1</v>
      </c>
      <c r="S214" s="449" t="b">
        <f t="shared" si="70"/>
        <v>1</v>
      </c>
      <c r="T214" s="449" t="b">
        <f t="shared" si="71"/>
        <v>1</v>
      </c>
      <c r="U214" s="449" t="b">
        <f t="shared" si="72"/>
        <v>1</v>
      </c>
      <c r="V214" s="449" t="b">
        <f t="shared" si="73"/>
        <v>1</v>
      </c>
      <c r="W214" s="449" t="b">
        <f t="shared" si="74"/>
        <v>1</v>
      </c>
      <c r="X214" s="449" t="b">
        <f t="shared" si="75"/>
        <v>1</v>
      </c>
      <c r="Y214" s="449" t="b">
        <f t="shared" si="76"/>
        <v>1</v>
      </c>
      <c r="Z214" s="449" t="b">
        <f t="shared" si="77"/>
        <v>1</v>
      </c>
      <c r="AA214" s="449" t="b">
        <f t="shared" si="78"/>
        <v>1</v>
      </c>
      <c r="AB214" s="449" t="b">
        <f t="shared" si="79"/>
        <v>1</v>
      </c>
    </row>
    <row r="215" spans="1:28" ht="16.5" thickBot="1" x14ac:dyDescent="0.3">
      <c r="A215" s="315"/>
      <c r="B215" s="368">
        <v>196</v>
      </c>
      <c r="C215" s="7"/>
      <c r="D215" s="22"/>
      <c r="E215" s="368">
        <v>196</v>
      </c>
      <c r="F215" s="7"/>
      <c r="G215" s="22"/>
      <c r="H215" s="368">
        <v>196</v>
      </c>
      <c r="I215" s="7"/>
      <c r="J215" s="22"/>
      <c r="K215" s="368">
        <v>196</v>
      </c>
      <c r="L215" s="7"/>
      <c r="M215" s="315"/>
      <c r="N215" s="315"/>
      <c r="P215" s="449" t="b">
        <f t="shared" si="67"/>
        <v>1</v>
      </c>
      <c r="Q215" s="449" t="b">
        <f t="shared" si="68"/>
        <v>1</v>
      </c>
      <c r="R215" s="449" t="b">
        <f t="shared" si="69"/>
        <v>1</v>
      </c>
      <c r="S215" s="449" t="b">
        <f t="shared" si="70"/>
        <v>1</v>
      </c>
      <c r="T215" s="449" t="b">
        <f t="shared" si="71"/>
        <v>1</v>
      </c>
      <c r="U215" s="449" t="b">
        <f t="shared" si="72"/>
        <v>1</v>
      </c>
      <c r="V215" s="449" t="b">
        <f t="shared" si="73"/>
        <v>1</v>
      </c>
      <c r="W215" s="449" t="b">
        <f t="shared" si="74"/>
        <v>1</v>
      </c>
      <c r="X215" s="449" t="b">
        <f t="shared" si="75"/>
        <v>1</v>
      </c>
      <c r="Y215" s="449" t="b">
        <f t="shared" si="76"/>
        <v>1</v>
      </c>
      <c r="Z215" s="449" t="b">
        <f t="shared" si="77"/>
        <v>1</v>
      </c>
      <c r="AA215" s="449" t="b">
        <f t="shared" si="78"/>
        <v>1</v>
      </c>
      <c r="AB215" s="449" t="b">
        <f t="shared" si="79"/>
        <v>1</v>
      </c>
    </row>
    <row r="216" spans="1:28" ht="16.5" thickBot="1" x14ac:dyDescent="0.3">
      <c r="A216" s="315"/>
      <c r="B216" s="368">
        <v>197</v>
      </c>
      <c r="C216" s="7"/>
      <c r="D216" s="22"/>
      <c r="E216" s="368">
        <v>197</v>
      </c>
      <c r="F216" s="7"/>
      <c r="G216" s="22"/>
      <c r="H216" s="368">
        <v>197</v>
      </c>
      <c r="I216" s="7"/>
      <c r="J216" s="22"/>
      <c r="K216" s="368">
        <v>197</v>
      </c>
      <c r="L216" s="7"/>
      <c r="M216" s="315"/>
      <c r="N216" s="315"/>
      <c r="P216" s="449" t="b">
        <f t="shared" si="67"/>
        <v>1</v>
      </c>
      <c r="Q216" s="449" t="b">
        <f t="shared" si="68"/>
        <v>1</v>
      </c>
      <c r="R216" s="449" t="b">
        <f t="shared" si="69"/>
        <v>1</v>
      </c>
      <c r="S216" s="449" t="b">
        <f t="shared" si="70"/>
        <v>1</v>
      </c>
      <c r="T216" s="449" t="b">
        <f t="shared" si="71"/>
        <v>1</v>
      </c>
      <c r="U216" s="449" t="b">
        <f t="shared" si="72"/>
        <v>1</v>
      </c>
      <c r="V216" s="449" t="b">
        <f t="shared" si="73"/>
        <v>1</v>
      </c>
      <c r="W216" s="449" t="b">
        <f t="shared" si="74"/>
        <v>1</v>
      </c>
      <c r="X216" s="449" t="b">
        <f t="shared" si="75"/>
        <v>1</v>
      </c>
      <c r="Y216" s="449" t="b">
        <f t="shared" si="76"/>
        <v>1</v>
      </c>
      <c r="Z216" s="449" t="b">
        <f t="shared" si="77"/>
        <v>1</v>
      </c>
      <c r="AA216" s="449" t="b">
        <f t="shared" si="78"/>
        <v>1</v>
      </c>
      <c r="AB216" s="449" t="b">
        <f t="shared" si="79"/>
        <v>1</v>
      </c>
    </row>
    <row r="217" spans="1:28" ht="16.5" thickBot="1" x14ac:dyDescent="0.3">
      <c r="A217" s="315"/>
      <c r="B217" s="368">
        <v>198</v>
      </c>
      <c r="C217" s="7"/>
      <c r="D217" s="22"/>
      <c r="E217" s="368">
        <v>198</v>
      </c>
      <c r="F217" s="7"/>
      <c r="G217" s="22"/>
      <c r="H217" s="368">
        <v>198</v>
      </c>
      <c r="I217" s="7"/>
      <c r="J217" s="22"/>
      <c r="K217" s="368">
        <v>198</v>
      </c>
      <c r="L217" s="7"/>
      <c r="M217" s="315"/>
      <c r="N217" s="315"/>
      <c r="P217" s="449" t="b">
        <f t="shared" si="67"/>
        <v>1</v>
      </c>
      <c r="Q217" s="449" t="b">
        <f t="shared" si="68"/>
        <v>1</v>
      </c>
      <c r="R217" s="449" t="b">
        <f t="shared" si="69"/>
        <v>1</v>
      </c>
      <c r="S217" s="449" t="b">
        <f t="shared" si="70"/>
        <v>1</v>
      </c>
      <c r="T217" s="449" t="b">
        <f t="shared" si="71"/>
        <v>1</v>
      </c>
      <c r="U217" s="449" t="b">
        <f t="shared" si="72"/>
        <v>1</v>
      </c>
      <c r="V217" s="449" t="b">
        <f t="shared" si="73"/>
        <v>1</v>
      </c>
      <c r="W217" s="449" t="b">
        <f t="shared" si="74"/>
        <v>1</v>
      </c>
      <c r="X217" s="449" t="b">
        <f t="shared" si="75"/>
        <v>1</v>
      </c>
      <c r="Y217" s="449" t="b">
        <f t="shared" si="76"/>
        <v>1</v>
      </c>
      <c r="Z217" s="449" t="b">
        <f t="shared" si="77"/>
        <v>1</v>
      </c>
      <c r="AA217" s="449" t="b">
        <f t="shared" si="78"/>
        <v>1</v>
      </c>
      <c r="AB217" s="449" t="b">
        <f t="shared" si="79"/>
        <v>1</v>
      </c>
    </row>
    <row r="218" spans="1:28" ht="16.5" thickBot="1" x14ac:dyDescent="0.3">
      <c r="A218" s="315"/>
      <c r="B218" s="368">
        <v>199</v>
      </c>
      <c r="C218" s="7"/>
      <c r="D218" s="22"/>
      <c r="E218" s="368">
        <v>199</v>
      </c>
      <c r="F218" s="7"/>
      <c r="G218" s="22"/>
      <c r="H218" s="368">
        <v>199</v>
      </c>
      <c r="I218" s="7"/>
      <c r="J218" s="22"/>
      <c r="K218" s="368">
        <v>199</v>
      </c>
      <c r="L218" s="7"/>
      <c r="M218" s="315"/>
      <c r="N218" s="315"/>
      <c r="P218" s="449" t="b">
        <f t="shared" si="67"/>
        <v>1</v>
      </c>
      <c r="Q218" s="449" t="b">
        <f t="shared" si="68"/>
        <v>1</v>
      </c>
      <c r="R218" s="449" t="b">
        <f t="shared" si="69"/>
        <v>1</v>
      </c>
      <c r="S218" s="449" t="b">
        <f t="shared" si="70"/>
        <v>1</v>
      </c>
      <c r="T218" s="449" t="b">
        <f t="shared" si="71"/>
        <v>1</v>
      </c>
      <c r="U218" s="449" t="b">
        <f t="shared" si="72"/>
        <v>1</v>
      </c>
      <c r="V218" s="449" t="b">
        <f t="shared" si="73"/>
        <v>1</v>
      </c>
      <c r="W218" s="449" t="b">
        <f t="shared" si="74"/>
        <v>1</v>
      </c>
      <c r="X218" s="449" t="b">
        <f t="shared" si="75"/>
        <v>1</v>
      </c>
      <c r="Y218" s="449" t="b">
        <f t="shared" si="76"/>
        <v>1</v>
      </c>
      <c r="Z218" s="449" t="b">
        <f t="shared" si="77"/>
        <v>1</v>
      </c>
      <c r="AA218" s="449" t="b">
        <f t="shared" si="78"/>
        <v>1</v>
      </c>
      <c r="AB218" s="449" t="b">
        <f t="shared" si="79"/>
        <v>1</v>
      </c>
    </row>
    <row r="219" spans="1:28" ht="16.5" thickBot="1" x14ac:dyDescent="0.3">
      <c r="A219" s="315"/>
      <c r="B219" s="368">
        <v>200</v>
      </c>
      <c r="C219" s="7"/>
      <c r="D219" s="22"/>
      <c r="E219" s="368">
        <v>200</v>
      </c>
      <c r="F219" s="7"/>
      <c r="G219" s="22"/>
      <c r="H219" s="368">
        <v>200</v>
      </c>
      <c r="I219" s="7"/>
      <c r="J219" s="22"/>
      <c r="K219" s="368">
        <v>200</v>
      </c>
      <c r="L219" s="7"/>
      <c r="M219" s="315"/>
      <c r="N219" s="315"/>
      <c r="P219" s="449" t="b">
        <f t="shared" si="67"/>
        <v>1</v>
      </c>
      <c r="Q219" s="449" t="b">
        <f t="shared" si="68"/>
        <v>1</v>
      </c>
      <c r="R219" s="449" t="b">
        <f t="shared" si="69"/>
        <v>1</v>
      </c>
      <c r="S219" s="449" t="b">
        <f t="shared" si="70"/>
        <v>1</v>
      </c>
      <c r="T219" s="449" t="b">
        <f t="shared" si="71"/>
        <v>1</v>
      </c>
      <c r="U219" s="449" t="b">
        <f t="shared" si="72"/>
        <v>1</v>
      </c>
      <c r="V219" s="449" t="b">
        <f t="shared" si="73"/>
        <v>1</v>
      </c>
      <c r="W219" s="449" t="b">
        <f t="shared" si="74"/>
        <v>1</v>
      </c>
      <c r="X219" s="449" t="b">
        <f t="shared" si="75"/>
        <v>1</v>
      </c>
      <c r="Y219" s="449" t="b">
        <f t="shared" si="76"/>
        <v>1</v>
      </c>
      <c r="Z219" s="449" t="b">
        <f t="shared" si="77"/>
        <v>1</v>
      </c>
      <c r="AA219" s="449" t="b">
        <f t="shared" si="78"/>
        <v>1</v>
      </c>
      <c r="AB219" s="449" t="b">
        <f t="shared" si="79"/>
        <v>1</v>
      </c>
    </row>
    <row r="220" spans="1:28" ht="16.5" thickBot="1" x14ac:dyDescent="0.3">
      <c r="A220" s="315"/>
      <c r="B220" s="368">
        <v>201</v>
      </c>
      <c r="C220" s="7"/>
      <c r="D220" s="22"/>
      <c r="E220" s="368">
        <v>201</v>
      </c>
      <c r="F220" s="7"/>
      <c r="G220" s="22"/>
      <c r="H220" s="368">
        <v>201</v>
      </c>
      <c r="I220" s="7"/>
      <c r="J220" s="22"/>
      <c r="K220" s="368">
        <v>201</v>
      </c>
      <c r="L220" s="7"/>
      <c r="M220" s="315"/>
      <c r="N220" s="315"/>
      <c r="P220" s="449" t="b">
        <f t="shared" si="67"/>
        <v>1</v>
      </c>
      <c r="Q220" s="449" t="b">
        <f t="shared" si="68"/>
        <v>1</v>
      </c>
      <c r="R220" s="449" t="b">
        <f t="shared" si="69"/>
        <v>1</v>
      </c>
      <c r="S220" s="449" t="b">
        <f t="shared" si="70"/>
        <v>1</v>
      </c>
      <c r="T220" s="449" t="b">
        <f t="shared" si="71"/>
        <v>1</v>
      </c>
      <c r="U220" s="449" t="b">
        <f t="shared" si="72"/>
        <v>1</v>
      </c>
      <c r="V220" s="449" t="b">
        <f t="shared" si="73"/>
        <v>1</v>
      </c>
      <c r="W220" s="449" t="b">
        <f t="shared" si="74"/>
        <v>1</v>
      </c>
      <c r="X220" s="449" t="b">
        <f t="shared" si="75"/>
        <v>1</v>
      </c>
      <c r="Y220" s="449" t="b">
        <f t="shared" si="76"/>
        <v>1</v>
      </c>
      <c r="Z220" s="449" t="b">
        <f t="shared" si="77"/>
        <v>1</v>
      </c>
      <c r="AA220" s="449" t="b">
        <f t="shared" si="78"/>
        <v>1</v>
      </c>
      <c r="AB220" s="449" t="b">
        <f t="shared" si="79"/>
        <v>1</v>
      </c>
    </row>
    <row r="221" spans="1:28" ht="16.5" thickBot="1" x14ac:dyDescent="0.3">
      <c r="A221" s="315"/>
      <c r="B221" s="368">
        <v>202</v>
      </c>
      <c r="C221" s="7"/>
      <c r="D221" s="22"/>
      <c r="E221" s="368">
        <v>202</v>
      </c>
      <c r="F221" s="7"/>
      <c r="G221" s="22"/>
      <c r="H221" s="368">
        <v>202</v>
      </c>
      <c r="I221" s="7"/>
      <c r="J221" s="22"/>
      <c r="K221" s="368">
        <v>202</v>
      </c>
      <c r="L221" s="7"/>
      <c r="M221" s="315"/>
      <c r="N221" s="315"/>
      <c r="P221" s="449" t="b">
        <f t="shared" si="67"/>
        <v>1</v>
      </c>
      <c r="Q221" s="449" t="b">
        <f t="shared" si="68"/>
        <v>1</v>
      </c>
      <c r="R221" s="449" t="b">
        <f t="shared" si="69"/>
        <v>1</v>
      </c>
      <c r="S221" s="449" t="b">
        <f t="shared" si="70"/>
        <v>1</v>
      </c>
      <c r="T221" s="449" t="b">
        <f t="shared" si="71"/>
        <v>1</v>
      </c>
      <c r="U221" s="449" t="b">
        <f t="shared" si="72"/>
        <v>1</v>
      </c>
      <c r="V221" s="449" t="b">
        <f t="shared" si="73"/>
        <v>1</v>
      </c>
      <c r="W221" s="449" t="b">
        <f t="shared" si="74"/>
        <v>1</v>
      </c>
      <c r="X221" s="449" t="b">
        <f t="shared" si="75"/>
        <v>1</v>
      </c>
      <c r="Y221" s="449" t="b">
        <f t="shared" si="76"/>
        <v>1</v>
      </c>
      <c r="Z221" s="449" t="b">
        <f t="shared" si="77"/>
        <v>1</v>
      </c>
      <c r="AA221" s="449" t="b">
        <f t="shared" si="78"/>
        <v>1</v>
      </c>
      <c r="AB221" s="449" t="b">
        <f t="shared" si="79"/>
        <v>1</v>
      </c>
    </row>
    <row r="222" spans="1:28" ht="16.5" thickBot="1" x14ac:dyDescent="0.3">
      <c r="A222" s="315"/>
      <c r="B222" s="368">
        <v>203</v>
      </c>
      <c r="C222" s="7"/>
      <c r="D222" s="22"/>
      <c r="E222" s="368">
        <v>203</v>
      </c>
      <c r="F222" s="7"/>
      <c r="G222" s="22"/>
      <c r="H222" s="368">
        <v>203</v>
      </c>
      <c r="I222" s="7"/>
      <c r="J222" s="22"/>
      <c r="K222" s="368">
        <v>203</v>
      </c>
      <c r="L222" s="7"/>
      <c r="M222" s="315"/>
      <c r="N222" s="315"/>
      <c r="P222" s="449" t="b">
        <f t="shared" si="67"/>
        <v>1</v>
      </c>
      <c r="Q222" s="449" t="b">
        <f t="shared" si="68"/>
        <v>1</v>
      </c>
      <c r="R222" s="449" t="b">
        <f t="shared" si="69"/>
        <v>1</v>
      </c>
      <c r="S222" s="449" t="b">
        <f t="shared" si="70"/>
        <v>1</v>
      </c>
      <c r="T222" s="449" t="b">
        <f t="shared" si="71"/>
        <v>1</v>
      </c>
      <c r="U222" s="449" t="b">
        <f t="shared" si="72"/>
        <v>1</v>
      </c>
      <c r="V222" s="449" t="b">
        <f t="shared" si="73"/>
        <v>1</v>
      </c>
      <c r="W222" s="449" t="b">
        <f t="shared" si="74"/>
        <v>1</v>
      </c>
      <c r="X222" s="449" t="b">
        <f t="shared" si="75"/>
        <v>1</v>
      </c>
      <c r="Y222" s="449" t="b">
        <f t="shared" si="76"/>
        <v>1</v>
      </c>
      <c r="Z222" s="449" t="b">
        <f t="shared" si="77"/>
        <v>1</v>
      </c>
      <c r="AA222" s="449" t="b">
        <f t="shared" si="78"/>
        <v>1</v>
      </c>
      <c r="AB222" s="449" t="b">
        <f t="shared" si="79"/>
        <v>1</v>
      </c>
    </row>
    <row r="223" spans="1:28" ht="16.5" thickBot="1" x14ac:dyDescent="0.3">
      <c r="A223" s="315"/>
      <c r="B223" s="368">
        <v>204</v>
      </c>
      <c r="C223" s="7"/>
      <c r="D223" s="22"/>
      <c r="E223" s="368">
        <v>204</v>
      </c>
      <c r="F223" s="7"/>
      <c r="G223" s="22"/>
      <c r="H223" s="368">
        <v>204</v>
      </c>
      <c r="I223" s="7"/>
      <c r="J223" s="22"/>
      <c r="K223" s="368">
        <v>204</v>
      </c>
      <c r="L223" s="7"/>
      <c r="M223" s="315"/>
      <c r="N223" s="315"/>
      <c r="P223" s="449" t="b">
        <f t="shared" si="67"/>
        <v>1</v>
      </c>
      <c r="Q223" s="449" t="b">
        <f t="shared" si="68"/>
        <v>1</v>
      </c>
      <c r="R223" s="449" t="b">
        <f t="shared" si="69"/>
        <v>1</v>
      </c>
      <c r="S223" s="449" t="b">
        <f t="shared" si="70"/>
        <v>1</v>
      </c>
      <c r="T223" s="449" t="b">
        <f t="shared" si="71"/>
        <v>1</v>
      </c>
      <c r="U223" s="449" t="b">
        <f t="shared" si="72"/>
        <v>1</v>
      </c>
      <c r="V223" s="449" t="b">
        <f t="shared" si="73"/>
        <v>1</v>
      </c>
      <c r="W223" s="449" t="b">
        <f t="shared" si="74"/>
        <v>1</v>
      </c>
      <c r="X223" s="449" t="b">
        <f t="shared" si="75"/>
        <v>1</v>
      </c>
      <c r="Y223" s="449" t="b">
        <f t="shared" si="76"/>
        <v>1</v>
      </c>
      <c r="Z223" s="449" t="b">
        <f t="shared" si="77"/>
        <v>1</v>
      </c>
      <c r="AA223" s="449" t="b">
        <f t="shared" si="78"/>
        <v>1</v>
      </c>
      <c r="AB223" s="449" t="b">
        <f t="shared" si="79"/>
        <v>1</v>
      </c>
    </row>
    <row r="224" spans="1:28" ht="16.5" thickBot="1" x14ac:dyDescent="0.3">
      <c r="A224" s="315"/>
      <c r="B224" s="368">
        <v>205</v>
      </c>
      <c r="C224" s="7"/>
      <c r="D224" s="22"/>
      <c r="E224" s="368">
        <v>205</v>
      </c>
      <c r="F224" s="7"/>
      <c r="G224" s="22"/>
      <c r="H224" s="368">
        <v>205</v>
      </c>
      <c r="I224" s="7"/>
      <c r="J224" s="22"/>
      <c r="K224" s="368">
        <v>205</v>
      </c>
      <c r="L224" s="7"/>
      <c r="M224" s="315"/>
      <c r="N224" s="315"/>
      <c r="P224" s="449" t="b">
        <f t="shared" si="67"/>
        <v>1</v>
      </c>
      <c r="Q224" s="449" t="b">
        <f t="shared" si="68"/>
        <v>1</v>
      </c>
      <c r="R224" s="449" t="b">
        <f t="shared" si="69"/>
        <v>1</v>
      </c>
      <c r="S224" s="449" t="b">
        <f t="shared" si="70"/>
        <v>1</v>
      </c>
      <c r="T224" s="449" t="b">
        <f t="shared" si="71"/>
        <v>1</v>
      </c>
      <c r="U224" s="449" t="b">
        <f t="shared" si="72"/>
        <v>1</v>
      </c>
      <c r="V224" s="449" t="b">
        <f t="shared" si="73"/>
        <v>1</v>
      </c>
      <c r="W224" s="449" t="b">
        <f t="shared" si="74"/>
        <v>1</v>
      </c>
      <c r="X224" s="449" t="b">
        <f t="shared" si="75"/>
        <v>1</v>
      </c>
      <c r="Y224" s="449" t="b">
        <f t="shared" si="76"/>
        <v>1</v>
      </c>
      <c r="Z224" s="449" t="b">
        <f t="shared" si="77"/>
        <v>1</v>
      </c>
      <c r="AA224" s="449" t="b">
        <f t="shared" si="78"/>
        <v>1</v>
      </c>
      <c r="AB224" s="449" t="b">
        <f t="shared" si="79"/>
        <v>1</v>
      </c>
    </row>
    <row r="225" spans="1:28" ht="16.5" thickBot="1" x14ac:dyDescent="0.3">
      <c r="A225" s="315"/>
      <c r="B225" s="368">
        <v>206</v>
      </c>
      <c r="C225" s="7"/>
      <c r="D225" s="22"/>
      <c r="E225" s="368">
        <v>206</v>
      </c>
      <c r="F225" s="7"/>
      <c r="G225" s="22"/>
      <c r="H225" s="368">
        <v>206</v>
      </c>
      <c r="I225" s="7"/>
      <c r="J225" s="22"/>
      <c r="K225" s="368">
        <v>206</v>
      </c>
      <c r="L225" s="7"/>
      <c r="M225" s="315"/>
      <c r="N225" s="315"/>
      <c r="P225" s="449" t="b">
        <f t="shared" si="67"/>
        <v>1</v>
      </c>
      <c r="Q225" s="449" t="b">
        <f t="shared" si="68"/>
        <v>1</v>
      </c>
      <c r="R225" s="449" t="b">
        <f t="shared" si="69"/>
        <v>1</v>
      </c>
      <c r="S225" s="449" t="b">
        <f t="shared" si="70"/>
        <v>1</v>
      </c>
      <c r="T225" s="449" t="b">
        <f t="shared" si="71"/>
        <v>1</v>
      </c>
      <c r="U225" s="449" t="b">
        <f t="shared" si="72"/>
        <v>1</v>
      </c>
      <c r="V225" s="449" t="b">
        <f t="shared" si="73"/>
        <v>1</v>
      </c>
      <c r="W225" s="449" t="b">
        <f t="shared" si="74"/>
        <v>1</v>
      </c>
      <c r="X225" s="449" t="b">
        <f t="shared" si="75"/>
        <v>1</v>
      </c>
      <c r="Y225" s="449" t="b">
        <f t="shared" si="76"/>
        <v>1</v>
      </c>
      <c r="Z225" s="449" t="b">
        <f t="shared" si="77"/>
        <v>1</v>
      </c>
      <c r="AA225" s="449" t="b">
        <f t="shared" si="78"/>
        <v>1</v>
      </c>
      <c r="AB225" s="449" t="b">
        <f t="shared" si="79"/>
        <v>1</v>
      </c>
    </row>
    <row r="226" spans="1:28" ht="16.5" thickBot="1" x14ac:dyDescent="0.3">
      <c r="A226" s="315"/>
      <c r="B226" s="368">
        <v>207</v>
      </c>
      <c r="C226" s="7"/>
      <c r="D226" s="22"/>
      <c r="E226" s="368">
        <v>207</v>
      </c>
      <c r="F226" s="7"/>
      <c r="G226" s="22"/>
      <c r="H226" s="368">
        <v>207</v>
      </c>
      <c r="I226" s="7"/>
      <c r="J226" s="22"/>
      <c r="K226" s="368">
        <v>207</v>
      </c>
      <c r="L226" s="7"/>
      <c r="M226" s="315"/>
      <c r="N226" s="315"/>
      <c r="P226" s="449" t="b">
        <f t="shared" si="67"/>
        <v>1</v>
      </c>
      <c r="Q226" s="449" t="b">
        <f t="shared" si="68"/>
        <v>1</v>
      </c>
      <c r="R226" s="449" t="b">
        <f t="shared" si="69"/>
        <v>1</v>
      </c>
      <c r="S226" s="449" t="b">
        <f t="shared" si="70"/>
        <v>1</v>
      </c>
      <c r="T226" s="449" t="b">
        <f t="shared" si="71"/>
        <v>1</v>
      </c>
      <c r="U226" s="449" t="b">
        <f t="shared" si="72"/>
        <v>1</v>
      </c>
      <c r="V226" s="449" t="b">
        <f t="shared" si="73"/>
        <v>1</v>
      </c>
      <c r="W226" s="449" t="b">
        <f t="shared" si="74"/>
        <v>1</v>
      </c>
      <c r="X226" s="449" t="b">
        <f t="shared" si="75"/>
        <v>1</v>
      </c>
      <c r="Y226" s="449" t="b">
        <f t="shared" si="76"/>
        <v>1</v>
      </c>
      <c r="Z226" s="449" t="b">
        <f t="shared" si="77"/>
        <v>1</v>
      </c>
      <c r="AA226" s="449" t="b">
        <f t="shared" si="78"/>
        <v>1</v>
      </c>
      <c r="AB226" s="449" t="b">
        <f t="shared" si="79"/>
        <v>1</v>
      </c>
    </row>
    <row r="227" spans="1:28" ht="16.5" thickBot="1" x14ac:dyDescent="0.3">
      <c r="A227" s="315"/>
      <c r="B227" s="368">
        <v>208</v>
      </c>
      <c r="C227" s="7"/>
      <c r="D227" s="22"/>
      <c r="E227" s="368">
        <v>208</v>
      </c>
      <c r="F227" s="7"/>
      <c r="G227" s="22"/>
      <c r="H227" s="368">
        <v>208</v>
      </c>
      <c r="I227" s="7"/>
      <c r="J227" s="22"/>
      <c r="K227" s="368">
        <v>208</v>
      </c>
      <c r="L227" s="7"/>
      <c r="M227" s="315"/>
      <c r="N227" s="315"/>
      <c r="P227" s="449" t="b">
        <f t="shared" si="67"/>
        <v>1</v>
      </c>
      <c r="Q227" s="449" t="b">
        <f t="shared" si="68"/>
        <v>1</v>
      </c>
      <c r="R227" s="449" t="b">
        <f t="shared" si="69"/>
        <v>1</v>
      </c>
      <c r="S227" s="449" t="b">
        <f t="shared" si="70"/>
        <v>1</v>
      </c>
      <c r="T227" s="449" t="b">
        <f t="shared" si="71"/>
        <v>1</v>
      </c>
      <c r="U227" s="449" t="b">
        <f t="shared" si="72"/>
        <v>1</v>
      </c>
      <c r="V227" s="449" t="b">
        <f t="shared" si="73"/>
        <v>1</v>
      </c>
      <c r="W227" s="449" t="b">
        <f t="shared" si="74"/>
        <v>1</v>
      </c>
      <c r="X227" s="449" t="b">
        <f t="shared" si="75"/>
        <v>1</v>
      </c>
      <c r="Y227" s="449" t="b">
        <f t="shared" si="76"/>
        <v>1</v>
      </c>
      <c r="Z227" s="449" t="b">
        <f t="shared" si="77"/>
        <v>1</v>
      </c>
      <c r="AA227" s="449" t="b">
        <f t="shared" si="78"/>
        <v>1</v>
      </c>
      <c r="AB227" s="449" t="b">
        <f t="shared" si="79"/>
        <v>1</v>
      </c>
    </row>
    <row r="228" spans="1:28" ht="16.5" thickBot="1" x14ac:dyDescent="0.3">
      <c r="A228" s="315"/>
      <c r="B228" s="368">
        <v>209</v>
      </c>
      <c r="C228" s="7"/>
      <c r="D228" s="22"/>
      <c r="E228" s="368">
        <v>209</v>
      </c>
      <c r="F228" s="7"/>
      <c r="G228" s="22"/>
      <c r="H228" s="368">
        <v>209</v>
      </c>
      <c r="I228" s="7"/>
      <c r="J228" s="22"/>
      <c r="K228" s="368">
        <v>209</v>
      </c>
      <c r="L228" s="7"/>
      <c r="M228" s="315"/>
      <c r="N228" s="315"/>
      <c r="P228" s="449" t="b">
        <f t="shared" si="67"/>
        <v>1</v>
      </c>
      <c r="Q228" s="449" t="b">
        <f t="shared" si="68"/>
        <v>1</v>
      </c>
      <c r="R228" s="449" t="b">
        <f t="shared" si="69"/>
        <v>1</v>
      </c>
      <c r="S228" s="449" t="b">
        <f t="shared" si="70"/>
        <v>1</v>
      </c>
      <c r="T228" s="449" t="b">
        <f t="shared" si="71"/>
        <v>1</v>
      </c>
      <c r="U228" s="449" t="b">
        <f t="shared" si="72"/>
        <v>1</v>
      </c>
      <c r="V228" s="449" t="b">
        <f t="shared" si="73"/>
        <v>1</v>
      </c>
      <c r="W228" s="449" t="b">
        <f t="shared" si="74"/>
        <v>1</v>
      </c>
      <c r="X228" s="449" t="b">
        <f t="shared" si="75"/>
        <v>1</v>
      </c>
      <c r="Y228" s="449" t="b">
        <f t="shared" si="76"/>
        <v>1</v>
      </c>
      <c r="Z228" s="449" t="b">
        <f t="shared" si="77"/>
        <v>1</v>
      </c>
      <c r="AA228" s="449" t="b">
        <f t="shared" si="78"/>
        <v>1</v>
      </c>
      <c r="AB228" s="449" t="b">
        <f t="shared" si="79"/>
        <v>1</v>
      </c>
    </row>
    <row r="229" spans="1:28" ht="16.5" thickBot="1" x14ac:dyDescent="0.3">
      <c r="A229" s="315"/>
      <c r="B229" s="368">
        <v>210</v>
      </c>
      <c r="C229" s="7"/>
      <c r="D229" s="22"/>
      <c r="E229" s="368">
        <v>210</v>
      </c>
      <c r="F229" s="7"/>
      <c r="G229" s="22"/>
      <c r="H229" s="368">
        <v>210</v>
      </c>
      <c r="I229" s="7"/>
      <c r="J229" s="22"/>
      <c r="K229" s="368">
        <v>210</v>
      </c>
      <c r="L229" s="7"/>
      <c r="M229" s="315"/>
      <c r="N229" s="315"/>
      <c r="P229" s="449" t="b">
        <f t="shared" si="67"/>
        <v>1</v>
      </c>
      <c r="Q229" s="449" t="b">
        <f t="shared" si="68"/>
        <v>1</v>
      </c>
      <c r="R229" s="449" t="b">
        <f t="shared" si="69"/>
        <v>1</v>
      </c>
      <c r="S229" s="449" t="b">
        <f t="shared" si="70"/>
        <v>1</v>
      </c>
      <c r="T229" s="449" t="b">
        <f t="shared" si="71"/>
        <v>1</v>
      </c>
      <c r="U229" s="449" t="b">
        <f t="shared" si="72"/>
        <v>1</v>
      </c>
      <c r="V229" s="449" t="b">
        <f t="shared" si="73"/>
        <v>1</v>
      </c>
      <c r="W229" s="449" t="b">
        <f t="shared" si="74"/>
        <v>1</v>
      </c>
      <c r="X229" s="449" t="b">
        <f t="shared" si="75"/>
        <v>1</v>
      </c>
      <c r="Y229" s="449" t="b">
        <f t="shared" si="76"/>
        <v>1</v>
      </c>
      <c r="Z229" s="449" t="b">
        <f t="shared" si="77"/>
        <v>1</v>
      </c>
      <c r="AA229" s="449" t="b">
        <f t="shared" si="78"/>
        <v>1</v>
      </c>
      <c r="AB229" s="449" t="b">
        <f t="shared" si="79"/>
        <v>1</v>
      </c>
    </row>
    <row r="230" spans="1:28" ht="16.5" thickBot="1" x14ac:dyDescent="0.3">
      <c r="A230" s="315"/>
      <c r="B230" s="368">
        <v>211</v>
      </c>
      <c r="C230" s="7"/>
      <c r="D230" s="22"/>
      <c r="E230" s="368">
        <v>211</v>
      </c>
      <c r="F230" s="7"/>
      <c r="G230" s="22"/>
      <c r="H230" s="368">
        <v>211</v>
      </c>
      <c r="I230" s="7"/>
      <c r="J230" s="22"/>
      <c r="K230" s="368">
        <v>211</v>
      </c>
      <c r="L230" s="7"/>
      <c r="M230" s="315"/>
      <c r="N230" s="315"/>
      <c r="P230" s="449" t="b">
        <f t="shared" si="67"/>
        <v>1</v>
      </c>
      <c r="Q230" s="449" t="b">
        <f t="shared" si="68"/>
        <v>1</v>
      </c>
      <c r="R230" s="449" t="b">
        <f t="shared" si="69"/>
        <v>1</v>
      </c>
      <c r="S230" s="449" t="b">
        <f t="shared" si="70"/>
        <v>1</v>
      </c>
      <c r="T230" s="449" t="b">
        <f t="shared" si="71"/>
        <v>1</v>
      </c>
      <c r="U230" s="449" t="b">
        <f t="shared" si="72"/>
        <v>1</v>
      </c>
      <c r="V230" s="449" t="b">
        <f t="shared" si="73"/>
        <v>1</v>
      </c>
      <c r="W230" s="449" t="b">
        <f t="shared" si="74"/>
        <v>1</v>
      </c>
      <c r="X230" s="449" t="b">
        <f t="shared" si="75"/>
        <v>1</v>
      </c>
      <c r="Y230" s="449" t="b">
        <f t="shared" si="76"/>
        <v>1</v>
      </c>
      <c r="Z230" s="449" t="b">
        <f t="shared" si="77"/>
        <v>1</v>
      </c>
      <c r="AA230" s="449" t="b">
        <f t="shared" si="78"/>
        <v>1</v>
      </c>
      <c r="AB230" s="449" t="b">
        <f t="shared" si="79"/>
        <v>1</v>
      </c>
    </row>
    <row r="231" spans="1:28" ht="16.5" thickBot="1" x14ac:dyDescent="0.3">
      <c r="A231" s="315"/>
      <c r="B231" s="368">
        <v>212</v>
      </c>
      <c r="C231" s="7"/>
      <c r="D231" s="22"/>
      <c r="E231" s="368">
        <v>212</v>
      </c>
      <c r="F231" s="7"/>
      <c r="G231" s="22"/>
      <c r="H231" s="368">
        <v>212</v>
      </c>
      <c r="I231" s="7"/>
      <c r="J231" s="22"/>
      <c r="K231" s="368">
        <v>212</v>
      </c>
      <c r="L231" s="7"/>
      <c r="M231" s="315"/>
      <c r="N231" s="315"/>
      <c r="P231" s="449" t="b">
        <f t="shared" si="67"/>
        <v>1</v>
      </c>
      <c r="Q231" s="449" t="b">
        <f t="shared" si="68"/>
        <v>1</v>
      </c>
      <c r="R231" s="449" t="b">
        <f t="shared" si="69"/>
        <v>1</v>
      </c>
      <c r="S231" s="449" t="b">
        <f t="shared" si="70"/>
        <v>1</v>
      </c>
      <c r="T231" s="449" t="b">
        <f t="shared" si="71"/>
        <v>1</v>
      </c>
      <c r="U231" s="449" t="b">
        <f t="shared" si="72"/>
        <v>1</v>
      </c>
      <c r="V231" s="449" t="b">
        <f t="shared" si="73"/>
        <v>1</v>
      </c>
      <c r="W231" s="449" t="b">
        <f t="shared" si="74"/>
        <v>1</v>
      </c>
      <c r="X231" s="449" t="b">
        <f t="shared" si="75"/>
        <v>1</v>
      </c>
      <c r="Y231" s="449" t="b">
        <f t="shared" si="76"/>
        <v>1</v>
      </c>
      <c r="Z231" s="449" t="b">
        <f t="shared" si="77"/>
        <v>1</v>
      </c>
      <c r="AA231" s="449" t="b">
        <f t="shared" si="78"/>
        <v>1</v>
      </c>
      <c r="AB231" s="449" t="b">
        <f t="shared" si="79"/>
        <v>1</v>
      </c>
    </row>
    <row r="232" spans="1:28" ht="16.5" thickBot="1" x14ac:dyDescent="0.3">
      <c r="A232" s="315"/>
      <c r="B232" s="368">
        <v>213</v>
      </c>
      <c r="C232" s="7"/>
      <c r="D232" s="22"/>
      <c r="E232" s="368">
        <v>213</v>
      </c>
      <c r="F232" s="7"/>
      <c r="G232" s="22"/>
      <c r="H232" s="368">
        <v>213</v>
      </c>
      <c r="I232" s="7"/>
      <c r="J232" s="22"/>
      <c r="K232" s="368">
        <v>213</v>
      </c>
      <c r="L232" s="7"/>
      <c r="M232" s="315"/>
      <c r="N232" s="315"/>
      <c r="P232" s="449" t="b">
        <f t="shared" si="67"/>
        <v>1</v>
      </c>
      <c r="Q232" s="449" t="b">
        <f t="shared" si="68"/>
        <v>1</v>
      </c>
      <c r="R232" s="449" t="b">
        <f t="shared" si="69"/>
        <v>1</v>
      </c>
      <c r="S232" s="449" t="b">
        <f t="shared" si="70"/>
        <v>1</v>
      </c>
      <c r="T232" s="449" t="b">
        <f t="shared" si="71"/>
        <v>1</v>
      </c>
      <c r="U232" s="449" t="b">
        <f t="shared" si="72"/>
        <v>1</v>
      </c>
      <c r="V232" s="449" t="b">
        <f t="shared" si="73"/>
        <v>1</v>
      </c>
      <c r="W232" s="449" t="b">
        <f t="shared" si="74"/>
        <v>1</v>
      </c>
      <c r="X232" s="449" t="b">
        <f t="shared" si="75"/>
        <v>1</v>
      </c>
      <c r="Y232" s="449" t="b">
        <f t="shared" si="76"/>
        <v>1</v>
      </c>
      <c r="Z232" s="449" t="b">
        <f t="shared" si="77"/>
        <v>1</v>
      </c>
      <c r="AA232" s="449" t="b">
        <f t="shared" si="78"/>
        <v>1</v>
      </c>
      <c r="AB232" s="449" t="b">
        <f t="shared" si="79"/>
        <v>1</v>
      </c>
    </row>
    <row r="233" spans="1:28" ht="16.5" thickBot="1" x14ac:dyDescent="0.3">
      <c r="A233" s="315"/>
      <c r="B233" s="368">
        <v>214</v>
      </c>
      <c r="C233" s="7"/>
      <c r="D233" s="22"/>
      <c r="E233" s="368">
        <v>214</v>
      </c>
      <c r="F233" s="7"/>
      <c r="G233" s="22"/>
      <c r="H233" s="368">
        <v>214</v>
      </c>
      <c r="I233" s="7"/>
      <c r="J233" s="22"/>
      <c r="K233" s="368">
        <v>214</v>
      </c>
      <c r="L233" s="7"/>
      <c r="M233" s="315"/>
      <c r="N233" s="315"/>
      <c r="P233" s="449" t="b">
        <f t="shared" si="67"/>
        <v>1</v>
      </c>
      <c r="Q233" s="449" t="b">
        <f t="shared" si="68"/>
        <v>1</v>
      </c>
      <c r="R233" s="449" t="b">
        <f t="shared" si="69"/>
        <v>1</v>
      </c>
      <c r="S233" s="449" t="b">
        <f t="shared" si="70"/>
        <v>1</v>
      </c>
      <c r="T233" s="449" t="b">
        <f t="shared" si="71"/>
        <v>1</v>
      </c>
      <c r="U233" s="449" t="b">
        <f t="shared" si="72"/>
        <v>1</v>
      </c>
      <c r="V233" s="449" t="b">
        <f t="shared" si="73"/>
        <v>1</v>
      </c>
      <c r="W233" s="449" t="b">
        <f t="shared" si="74"/>
        <v>1</v>
      </c>
      <c r="X233" s="449" t="b">
        <f t="shared" si="75"/>
        <v>1</v>
      </c>
      <c r="Y233" s="449" t="b">
        <f t="shared" si="76"/>
        <v>1</v>
      </c>
      <c r="Z233" s="449" t="b">
        <f t="shared" si="77"/>
        <v>1</v>
      </c>
      <c r="AA233" s="449" t="b">
        <f t="shared" si="78"/>
        <v>1</v>
      </c>
      <c r="AB233" s="449" t="b">
        <f t="shared" si="79"/>
        <v>1</v>
      </c>
    </row>
    <row r="234" spans="1:28" ht="16.5" thickBot="1" x14ac:dyDescent="0.3">
      <c r="A234" s="315"/>
      <c r="B234" s="368">
        <v>215</v>
      </c>
      <c r="C234" s="7"/>
      <c r="D234" s="22"/>
      <c r="E234" s="368">
        <v>215</v>
      </c>
      <c r="F234" s="7"/>
      <c r="G234" s="22"/>
      <c r="H234" s="368">
        <v>215</v>
      </c>
      <c r="I234" s="7"/>
      <c r="J234" s="22"/>
      <c r="K234" s="368">
        <v>215</v>
      </c>
      <c r="L234" s="7"/>
      <c r="M234" s="315"/>
      <c r="N234" s="315"/>
      <c r="P234" s="449" t="b">
        <f t="shared" si="67"/>
        <v>1</v>
      </c>
      <c r="Q234" s="449" t="b">
        <f t="shared" si="68"/>
        <v>1</v>
      </c>
      <c r="R234" s="449" t="b">
        <f t="shared" si="69"/>
        <v>1</v>
      </c>
      <c r="S234" s="449" t="b">
        <f t="shared" si="70"/>
        <v>1</v>
      </c>
      <c r="T234" s="449" t="b">
        <f t="shared" si="71"/>
        <v>1</v>
      </c>
      <c r="U234" s="449" t="b">
        <f t="shared" si="72"/>
        <v>1</v>
      </c>
      <c r="V234" s="449" t="b">
        <f t="shared" si="73"/>
        <v>1</v>
      </c>
      <c r="W234" s="449" t="b">
        <f t="shared" si="74"/>
        <v>1</v>
      </c>
      <c r="X234" s="449" t="b">
        <f t="shared" si="75"/>
        <v>1</v>
      </c>
      <c r="Y234" s="449" t="b">
        <f t="shared" si="76"/>
        <v>1</v>
      </c>
      <c r="Z234" s="449" t="b">
        <f t="shared" si="77"/>
        <v>1</v>
      </c>
      <c r="AA234" s="449" t="b">
        <f t="shared" si="78"/>
        <v>1</v>
      </c>
      <c r="AB234" s="449" t="b">
        <f t="shared" si="79"/>
        <v>1</v>
      </c>
    </row>
    <row r="235" spans="1:28" ht="16.5" thickBot="1" x14ac:dyDescent="0.3">
      <c r="A235" s="315"/>
      <c r="B235" s="368">
        <v>216</v>
      </c>
      <c r="C235" s="7"/>
      <c r="D235" s="22"/>
      <c r="E235" s="368">
        <v>216</v>
      </c>
      <c r="F235" s="7"/>
      <c r="G235" s="22"/>
      <c r="H235" s="368">
        <v>216</v>
      </c>
      <c r="I235" s="7"/>
      <c r="J235" s="22"/>
      <c r="K235" s="368">
        <v>216</v>
      </c>
      <c r="L235" s="7"/>
      <c r="M235" s="315"/>
      <c r="N235" s="315"/>
      <c r="P235" s="449" t="b">
        <f t="shared" si="67"/>
        <v>1</v>
      </c>
      <c r="Q235" s="449" t="b">
        <f t="shared" si="68"/>
        <v>1</v>
      </c>
      <c r="R235" s="449" t="b">
        <f t="shared" si="69"/>
        <v>1</v>
      </c>
      <c r="S235" s="449" t="b">
        <f t="shared" si="70"/>
        <v>1</v>
      </c>
      <c r="T235" s="449" t="b">
        <f t="shared" si="71"/>
        <v>1</v>
      </c>
      <c r="U235" s="449" t="b">
        <f t="shared" si="72"/>
        <v>1</v>
      </c>
      <c r="V235" s="449" t="b">
        <f t="shared" si="73"/>
        <v>1</v>
      </c>
      <c r="W235" s="449" t="b">
        <f t="shared" si="74"/>
        <v>1</v>
      </c>
      <c r="X235" s="449" t="b">
        <f t="shared" si="75"/>
        <v>1</v>
      </c>
      <c r="Y235" s="449" t="b">
        <f t="shared" si="76"/>
        <v>1</v>
      </c>
      <c r="Z235" s="449" t="b">
        <f t="shared" si="77"/>
        <v>1</v>
      </c>
      <c r="AA235" s="449" t="b">
        <f t="shared" si="78"/>
        <v>1</v>
      </c>
      <c r="AB235" s="449" t="b">
        <f t="shared" si="79"/>
        <v>1</v>
      </c>
    </row>
    <row r="236" spans="1:28" ht="16.5" thickBot="1" x14ac:dyDescent="0.3">
      <c r="A236" s="315"/>
      <c r="B236" s="368">
        <v>217</v>
      </c>
      <c r="C236" s="7"/>
      <c r="D236" s="22"/>
      <c r="E236" s="368">
        <v>217</v>
      </c>
      <c r="F236" s="7"/>
      <c r="G236" s="22"/>
      <c r="H236" s="368">
        <v>217</v>
      </c>
      <c r="I236" s="7"/>
      <c r="J236" s="22"/>
      <c r="K236" s="368">
        <v>217</v>
      </c>
      <c r="L236" s="7"/>
      <c r="M236" s="315"/>
      <c r="N236" s="315"/>
      <c r="P236" s="449" t="b">
        <f t="shared" si="67"/>
        <v>1</v>
      </c>
      <c r="Q236" s="449" t="b">
        <f t="shared" si="68"/>
        <v>1</v>
      </c>
      <c r="R236" s="449" t="b">
        <f t="shared" si="69"/>
        <v>1</v>
      </c>
      <c r="S236" s="449" t="b">
        <f t="shared" si="70"/>
        <v>1</v>
      </c>
      <c r="T236" s="449" t="b">
        <f t="shared" si="71"/>
        <v>1</v>
      </c>
      <c r="U236" s="449" t="b">
        <f t="shared" si="72"/>
        <v>1</v>
      </c>
      <c r="V236" s="449" t="b">
        <f t="shared" si="73"/>
        <v>1</v>
      </c>
      <c r="W236" s="449" t="b">
        <f t="shared" si="74"/>
        <v>1</v>
      </c>
      <c r="X236" s="449" t="b">
        <f t="shared" si="75"/>
        <v>1</v>
      </c>
      <c r="Y236" s="449" t="b">
        <f t="shared" si="76"/>
        <v>1</v>
      </c>
      <c r="Z236" s="449" t="b">
        <f t="shared" si="77"/>
        <v>1</v>
      </c>
      <c r="AA236" s="449" t="b">
        <f t="shared" si="78"/>
        <v>1</v>
      </c>
      <c r="AB236" s="449" t="b">
        <f t="shared" si="79"/>
        <v>1</v>
      </c>
    </row>
    <row r="237" spans="1:28" ht="16.5" thickBot="1" x14ac:dyDescent="0.3">
      <c r="A237" s="315"/>
      <c r="B237" s="368">
        <v>218</v>
      </c>
      <c r="C237" s="7"/>
      <c r="D237" s="22"/>
      <c r="E237" s="368">
        <v>218</v>
      </c>
      <c r="F237" s="7"/>
      <c r="G237" s="22"/>
      <c r="H237" s="368">
        <v>218</v>
      </c>
      <c r="I237" s="7"/>
      <c r="J237" s="22"/>
      <c r="K237" s="368">
        <v>218</v>
      </c>
      <c r="L237" s="7"/>
      <c r="M237" s="315"/>
      <c r="N237" s="315"/>
      <c r="P237" s="449" t="b">
        <f t="shared" si="67"/>
        <v>1</v>
      </c>
      <c r="Q237" s="449" t="b">
        <f t="shared" si="68"/>
        <v>1</v>
      </c>
      <c r="R237" s="449" t="b">
        <f t="shared" si="69"/>
        <v>1</v>
      </c>
      <c r="S237" s="449" t="b">
        <f t="shared" si="70"/>
        <v>1</v>
      </c>
      <c r="T237" s="449" t="b">
        <f t="shared" si="71"/>
        <v>1</v>
      </c>
      <c r="U237" s="449" t="b">
        <f t="shared" si="72"/>
        <v>1</v>
      </c>
      <c r="V237" s="449" t="b">
        <f t="shared" si="73"/>
        <v>1</v>
      </c>
      <c r="W237" s="449" t="b">
        <f t="shared" si="74"/>
        <v>1</v>
      </c>
      <c r="X237" s="449" t="b">
        <f t="shared" si="75"/>
        <v>1</v>
      </c>
      <c r="Y237" s="449" t="b">
        <f t="shared" si="76"/>
        <v>1</v>
      </c>
      <c r="Z237" s="449" t="b">
        <f t="shared" si="77"/>
        <v>1</v>
      </c>
      <c r="AA237" s="449" t="b">
        <f t="shared" si="78"/>
        <v>1</v>
      </c>
      <c r="AB237" s="449" t="b">
        <f t="shared" si="79"/>
        <v>1</v>
      </c>
    </row>
    <row r="238" spans="1:28" ht="16.5" thickBot="1" x14ac:dyDescent="0.3">
      <c r="A238" s="315"/>
      <c r="B238" s="368">
        <v>219</v>
      </c>
      <c r="C238" s="7"/>
      <c r="D238" s="22"/>
      <c r="E238" s="368">
        <v>219</v>
      </c>
      <c r="F238" s="7"/>
      <c r="G238" s="22"/>
      <c r="H238" s="368">
        <v>219</v>
      </c>
      <c r="I238" s="7"/>
      <c r="J238" s="22"/>
      <c r="K238" s="368">
        <v>219</v>
      </c>
      <c r="L238" s="7"/>
      <c r="M238" s="315"/>
      <c r="N238" s="315"/>
      <c r="P238" s="449" t="b">
        <f t="shared" si="67"/>
        <v>1</v>
      </c>
      <c r="Q238" s="449" t="b">
        <f t="shared" si="68"/>
        <v>1</v>
      </c>
      <c r="R238" s="449" t="b">
        <f t="shared" si="69"/>
        <v>1</v>
      </c>
      <c r="S238" s="449" t="b">
        <f t="shared" si="70"/>
        <v>1</v>
      </c>
      <c r="T238" s="449" t="b">
        <f t="shared" si="71"/>
        <v>1</v>
      </c>
      <c r="U238" s="449" t="b">
        <f t="shared" si="72"/>
        <v>1</v>
      </c>
      <c r="V238" s="449" t="b">
        <f t="shared" si="73"/>
        <v>1</v>
      </c>
      <c r="W238" s="449" t="b">
        <f t="shared" si="74"/>
        <v>1</v>
      </c>
      <c r="X238" s="449" t="b">
        <f t="shared" si="75"/>
        <v>1</v>
      </c>
      <c r="Y238" s="449" t="b">
        <f t="shared" si="76"/>
        <v>1</v>
      </c>
      <c r="Z238" s="449" t="b">
        <f t="shared" si="77"/>
        <v>1</v>
      </c>
      <c r="AA238" s="449" t="b">
        <f t="shared" si="78"/>
        <v>1</v>
      </c>
      <c r="AB238" s="449" t="b">
        <f t="shared" si="79"/>
        <v>1</v>
      </c>
    </row>
    <row r="239" spans="1:28" ht="16.5" thickBot="1" x14ac:dyDescent="0.3">
      <c r="A239" s="315"/>
      <c r="B239" s="368">
        <v>220</v>
      </c>
      <c r="C239" s="7"/>
      <c r="D239" s="22"/>
      <c r="E239" s="368">
        <v>220</v>
      </c>
      <c r="F239" s="7"/>
      <c r="G239" s="22"/>
      <c r="H239" s="368">
        <v>220</v>
      </c>
      <c r="I239" s="7"/>
      <c r="J239" s="22"/>
      <c r="K239" s="368">
        <v>220</v>
      </c>
      <c r="L239" s="7"/>
      <c r="M239" s="315"/>
      <c r="N239" s="315"/>
      <c r="P239" s="449" t="b">
        <f t="shared" si="67"/>
        <v>1</v>
      </c>
      <c r="Q239" s="449" t="b">
        <f t="shared" si="68"/>
        <v>1</v>
      </c>
      <c r="R239" s="449" t="b">
        <f t="shared" si="69"/>
        <v>1</v>
      </c>
      <c r="S239" s="449" t="b">
        <f t="shared" si="70"/>
        <v>1</v>
      </c>
      <c r="T239" s="449" t="b">
        <f t="shared" si="71"/>
        <v>1</v>
      </c>
      <c r="U239" s="449" t="b">
        <f t="shared" si="72"/>
        <v>1</v>
      </c>
      <c r="V239" s="449" t="b">
        <f t="shared" si="73"/>
        <v>1</v>
      </c>
      <c r="W239" s="449" t="b">
        <f t="shared" si="74"/>
        <v>1</v>
      </c>
      <c r="X239" s="449" t="b">
        <f t="shared" si="75"/>
        <v>1</v>
      </c>
      <c r="Y239" s="449" t="b">
        <f t="shared" si="76"/>
        <v>1</v>
      </c>
      <c r="Z239" s="449" t="b">
        <f t="shared" si="77"/>
        <v>1</v>
      </c>
      <c r="AA239" s="449" t="b">
        <f t="shared" si="78"/>
        <v>1</v>
      </c>
      <c r="AB239" s="449" t="b">
        <f t="shared" si="79"/>
        <v>1</v>
      </c>
    </row>
    <row r="240" spans="1:28" ht="16.5" thickBot="1" x14ac:dyDescent="0.3">
      <c r="A240" s="315"/>
      <c r="B240" s="368">
        <v>221</v>
      </c>
      <c r="C240" s="7"/>
      <c r="D240" s="22"/>
      <c r="E240" s="368">
        <v>221</v>
      </c>
      <c r="F240" s="7"/>
      <c r="G240" s="22"/>
      <c r="H240" s="368">
        <v>221</v>
      </c>
      <c r="I240" s="7"/>
      <c r="J240" s="22"/>
      <c r="K240" s="368">
        <v>221</v>
      </c>
      <c r="L240" s="7"/>
      <c r="M240" s="315"/>
      <c r="N240" s="315"/>
      <c r="P240" s="449" t="b">
        <f t="shared" si="67"/>
        <v>1</v>
      </c>
      <c r="Q240" s="449" t="b">
        <f t="shared" si="68"/>
        <v>1</v>
      </c>
      <c r="R240" s="449" t="b">
        <f t="shared" si="69"/>
        <v>1</v>
      </c>
      <c r="S240" s="449" t="b">
        <f t="shared" si="70"/>
        <v>1</v>
      </c>
      <c r="T240" s="449" t="b">
        <f t="shared" si="71"/>
        <v>1</v>
      </c>
      <c r="U240" s="449" t="b">
        <f t="shared" si="72"/>
        <v>1</v>
      </c>
      <c r="V240" s="449" t="b">
        <f t="shared" si="73"/>
        <v>1</v>
      </c>
      <c r="W240" s="449" t="b">
        <f t="shared" si="74"/>
        <v>1</v>
      </c>
      <c r="X240" s="449" t="b">
        <f t="shared" si="75"/>
        <v>1</v>
      </c>
      <c r="Y240" s="449" t="b">
        <f t="shared" si="76"/>
        <v>1</v>
      </c>
      <c r="Z240" s="449" t="b">
        <f t="shared" si="77"/>
        <v>1</v>
      </c>
      <c r="AA240" s="449" t="b">
        <f t="shared" si="78"/>
        <v>1</v>
      </c>
      <c r="AB240" s="449" t="b">
        <f t="shared" si="79"/>
        <v>1</v>
      </c>
    </row>
    <row r="241" spans="1:28" ht="16.5" thickBot="1" x14ac:dyDescent="0.3">
      <c r="A241" s="315"/>
      <c r="B241" s="368">
        <v>222</v>
      </c>
      <c r="C241" s="7"/>
      <c r="D241" s="22"/>
      <c r="E241" s="368">
        <v>222</v>
      </c>
      <c r="F241" s="7"/>
      <c r="G241" s="22"/>
      <c r="H241" s="368">
        <v>222</v>
      </c>
      <c r="I241" s="7"/>
      <c r="J241" s="22"/>
      <c r="K241" s="368">
        <v>222</v>
      </c>
      <c r="L241" s="7"/>
      <c r="M241" s="315"/>
      <c r="N241" s="315"/>
      <c r="P241" s="449" t="b">
        <f t="shared" si="67"/>
        <v>1</v>
      </c>
      <c r="Q241" s="449" t="b">
        <f t="shared" si="68"/>
        <v>1</v>
      </c>
      <c r="R241" s="449" t="b">
        <f t="shared" si="69"/>
        <v>1</v>
      </c>
      <c r="S241" s="449" t="b">
        <f t="shared" si="70"/>
        <v>1</v>
      </c>
      <c r="T241" s="449" t="b">
        <f t="shared" si="71"/>
        <v>1</v>
      </c>
      <c r="U241" s="449" t="b">
        <f t="shared" si="72"/>
        <v>1</v>
      </c>
      <c r="V241" s="449" t="b">
        <f t="shared" si="73"/>
        <v>1</v>
      </c>
      <c r="W241" s="449" t="b">
        <f t="shared" si="74"/>
        <v>1</v>
      </c>
      <c r="X241" s="449" t="b">
        <f t="shared" si="75"/>
        <v>1</v>
      </c>
      <c r="Y241" s="449" t="b">
        <f t="shared" si="76"/>
        <v>1</v>
      </c>
      <c r="Z241" s="449" t="b">
        <f t="shared" si="77"/>
        <v>1</v>
      </c>
      <c r="AA241" s="449" t="b">
        <f t="shared" si="78"/>
        <v>1</v>
      </c>
      <c r="AB241" s="449" t="b">
        <f t="shared" si="79"/>
        <v>1</v>
      </c>
    </row>
    <row r="242" spans="1:28" ht="16.5" thickBot="1" x14ac:dyDescent="0.3">
      <c r="A242" s="315"/>
      <c r="B242" s="368">
        <v>223</v>
      </c>
      <c r="C242" s="7"/>
      <c r="D242" s="22"/>
      <c r="E242" s="368">
        <v>223</v>
      </c>
      <c r="F242" s="7"/>
      <c r="G242" s="22"/>
      <c r="H242" s="368">
        <v>223</v>
      </c>
      <c r="I242" s="7"/>
      <c r="J242" s="22"/>
      <c r="K242" s="368">
        <v>223</v>
      </c>
      <c r="L242" s="7"/>
      <c r="M242" s="315"/>
      <c r="N242" s="315"/>
      <c r="P242" s="449" t="b">
        <f t="shared" si="67"/>
        <v>1</v>
      </c>
      <c r="Q242" s="449" t="b">
        <f t="shared" si="68"/>
        <v>1</v>
      </c>
      <c r="R242" s="449" t="b">
        <f t="shared" si="69"/>
        <v>1</v>
      </c>
      <c r="S242" s="449" t="b">
        <f t="shared" si="70"/>
        <v>1</v>
      </c>
      <c r="T242" s="449" t="b">
        <f t="shared" si="71"/>
        <v>1</v>
      </c>
      <c r="U242" s="449" t="b">
        <f t="shared" si="72"/>
        <v>1</v>
      </c>
      <c r="V242" s="449" t="b">
        <f t="shared" si="73"/>
        <v>1</v>
      </c>
      <c r="W242" s="449" t="b">
        <f t="shared" si="74"/>
        <v>1</v>
      </c>
      <c r="X242" s="449" t="b">
        <f t="shared" si="75"/>
        <v>1</v>
      </c>
      <c r="Y242" s="449" t="b">
        <f t="shared" si="76"/>
        <v>1</v>
      </c>
      <c r="Z242" s="449" t="b">
        <f t="shared" si="77"/>
        <v>1</v>
      </c>
      <c r="AA242" s="449" t="b">
        <f t="shared" si="78"/>
        <v>1</v>
      </c>
      <c r="AB242" s="449" t="b">
        <f t="shared" si="79"/>
        <v>1</v>
      </c>
    </row>
    <row r="243" spans="1:28" ht="16.5" thickBot="1" x14ac:dyDescent="0.3">
      <c r="A243" s="315"/>
      <c r="B243" s="368">
        <v>224</v>
      </c>
      <c r="C243" s="7"/>
      <c r="D243" s="22"/>
      <c r="E243" s="368">
        <v>224</v>
      </c>
      <c r="F243" s="7"/>
      <c r="G243" s="22"/>
      <c r="H243" s="368">
        <v>224</v>
      </c>
      <c r="I243" s="7"/>
      <c r="J243" s="22"/>
      <c r="K243" s="368">
        <v>224</v>
      </c>
      <c r="L243" s="7"/>
      <c r="M243" s="315"/>
      <c r="N243" s="315"/>
      <c r="P243" s="449" t="b">
        <f t="shared" si="67"/>
        <v>1</v>
      </c>
      <c r="Q243" s="449" t="b">
        <f t="shared" si="68"/>
        <v>1</v>
      </c>
      <c r="R243" s="449" t="b">
        <f t="shared" si="69"/>
        <v>1</v>
      </c>
      <c r="S243" s="449" t="b">
        <f t="shared" si="70"/>
        <v>1</v>
      </c>
      <c r="T243" s="449" t="b">
        <f t="shared" si="71"/>
        <v>1</v>
      </c>
      <c r="U243" s="449" t="b">
        <f t="shared" si="72"/>
        <v>1</v>
      </c>
      <c r="V243" s="449" t="b">
        <f t="shared" si="73"/>
        <v>1</v>
      </c>
      <c r="W243" s="449" t="b">
        <f t="shared" si="74"/>
        <v>1</v>
      </c>
      <c r="X243" s="449" t="b">
        <f t="shared" si="75"/>
        <v>1</v>
      </c>
      <c r="Y243" s="449" t="b">
        <f t="shared" si="76"/>
        <v>1</v>
      </c>
      <c r="Z243" s="449" t="b">
        <f t="shared" si="77"/>
        <v>1</v>
      </c>
      <c r="AA243" s="449" t="b">
        <f t="shared" si="78"/>
        <v>1</v>
      </c>
      <c r="AB243" s="449" t="b">
        <f t="shared" si="79"/>
        <v>1</v>
      </c>
    </row>
    <row r="244" spans="1:28" ht="16.5" thickBot="1" x14ac:dyDescent="0.3">
      <c r="A244" s="315"/>
      <c r="B244" s="368">
        <v>225</v>
      </c>
      <c r="C244" s="7"/>
      <c r="D244" s="22"/>
      <c r="E244" s="368">
        <v>225</v>
      </c>
      <c r="F244" s="7"/>
      <c r="G244" s="22"/>
      <c r="H244" s="368">
        <v>225</v>
      </c>
      <c r="I244" s="7"/>
      <c r="J244" s="22"/>
      <c r="K244" s="368">
        <v>225</v>
      </c>
      <c r="L244" s="7"/>
      <c r="M244" s="315"/>
      <c r="N244" s="315"/>
      <c r="P244" s="449" t="b">
        <f t="shared" si="67"/>
        <v>1</v>
      </c>
      <c r="Q244" s="449" t="b">
        <f t="shared" si="68"/>
        <v>1</v>
      </c>
      <c r="R244" s="449" t="b">
        <f t="shared" si="69"/>
        <v>1</v>
      </c>
      <c r="S244" s="449" t="b">
        <f t="shared" si="70"/>
        <v>1</v>
      </c>
      <c r="T244" s="449" t="b">
        <f t="shared" si="71"/>
        <v>1</v>
      </c>
      <c r="U244" s="449" t="b">
        <f t="shared" si="72"/>
        <v>1</v>
      </c>
      <c r="V244" s="449" t="b">
        <f t="shared" si="73"/>
        <v>1</v>
      </c>
      <c r="W244" s="449" t="b">
        <f t="shared" si="74"/>
        <v>1</v>
      </c>
      <c r="X244" s="449" t="b">
        <f t="shared" si="75"/>
        <v>1</v>
      </c>
      <c r="Y244" s="449" t="b">
        <f t="shared" si="76"/>
        <v>1</v>
      </c>
      <c r="Z244" s="449" t="b">
        <f t="shared" si="77"/>
        <v>1</v>
      </c>
      <c r="AA244" s="449" t="b">
        <f t="shared" si="78"/>
        <v>1</v>
      </c>
      <c r="AB244" s="449" t="b">
        <f t="shared" si="79"/>
        <v>1</v>
      </c>
    </row>
    <row r="245" spans="1:28" ht="16.5" thickBot="1" x14ac:dyDescent="0.3">
      <c r="A245" s="315"/>
      <c r="B245" s="368">
        <v>226</v>
      </c>
      <c r="C245" s="7"/>
      <c r="D245" s="22"/>
      <c r="E245" s="368">
        <v>226</v>
      </c>
      <c r="F245" s="7"/>
      <c r="G245" s="22"/>
      <c r="H245" s="368">
        <v>226</v>
      </c>
      <c r="I245" s="7"/>
      <c r="J245" s="22"/>
      <c r="K245" s="368">
        <v>226</v>
      </c>
      <c r="L245" s="7"/>
      <c r="M245" s="315"/>
      <c r="N245" s="315"/>
      <c r="P245" s="449" t="b">
        <f t="shared" si="67"/>
        <v>1</v>
      </c>
      <c r="Q245" s="449" t="b">
        <f t="shared" si="68"/>
        <v>1</v>
      </c>
      <c r="R245" s="449" t="b">
        <f t="shared" si="69"/>
        <v>1</v>
      </c>
      <c r="S245" s="449" t="b">
        <f t="shared" si="70"/>
        <v>1</v>
      </c>
      <c r="T245" s="449" t="b">
        <f t="shared" si="71"/>
        <v>1</v>
      </c>
      <c r="U245" s="449" t="b">
        <f t="shared" si="72"/>
        <v>1</v>
      </c>
      <c r="V245" s="449" t="b">
        <f t="shared" si="73"/>
        <v>1</v>
      </c>
      <c r="W245" s="449" t="b">
        <f t="shared" si="74"/>
        <v>1</v>
      </c>
      <c r="X245" s="449" t="b">
        <f t="shared" si="75"/>
        <v>1</v>
      </c>
      <c r="Y245" s="449" t="b">
        <f t="shared" si="76"/>
        <v>1</v>
      </c>
      <c r="Z245" s="449" t="b">
        <f t="shared" si="77"/>
        <v>1</v>
      </c>
      <c r="AA245" s="449" t="b">
        <f t="shared" si="78"/>
        <v>1</v>
      </c>
      <c r="AB245" s="449" t="b">
        <f t="shared" si="79"/>
        <v>1</v>
      </c>
    </row>
    <row r="246" spans="1:28" ht="16.5" thickBot="1" x14ac:dyDescent="0.3">
      <c r="A246" s="315"/>
      <c r="B246" s="368">
        <v>227</v>
      </c>
      <c r="C246" s="7"/>
      <c r="D246" s="22"/>
      <c r="E246" s="368">
        <v>227</v>
      </c>
      <c r="F246" s="7"/>
      <c r="G246" s="22"/>
      <c r="H246" s="368">
        <v>227</v>
      </c>
      <c r="I246" s="7"/>
      <c r="J246" s="22"/>
      <c r="K246" s="368">
        <v>227</v>
      </c>
      <c r="L246" s="7"/>
      <c r="M246" s="315"/>
      <c r="N246" s="315"/>
      <c r="P246" s="449" t="b">
        <f t="shared" si="67"/>
        <v>1</v>
      </c>
      <c r="Q246" s="449" t="b">
        <f t="shared" si="68"/>
        <v>1</v>
      </c>
      <c r="R246" s="449" t="b">
        <f t="shared" si="69"/>
        <v>1</v>
      </c>
      <c r="S246" s="449" t="b">
        <f t="shared" si="70"/>
        <v>1</v>
      </c>
      <c r="T246" s="449" t="b">
        <f t="shared" si="71"/>
        <v>1</v>
      </c>
      <c r="U246" s="449" t="b">
        <f t="shared" si="72"/>
        <v>1</v>
      </c>
      <c r="V246" s="449" t="b">
        <f t="shared" si="73"/>
        <v>1</v>
      </c>
      <c r="W246" s="449" t="b">
        <f t="shared" si="74"/>
        <v>1</v>
      </c>
      <c r="X246" s="449" t="b">
        <f t="shared" si="75"/>
        <v>1</v>
      </c>
      <c r="Y246" s="449" t="b">
        <f t="shared" si="76"/>
        <v>1</v>
      </c>
      <c r="Z246" s="449" t="b">
        <f t="shared" si="77"/>
        <v>1</v>
      </c>
      <c r="AA246" s="449" t="b">
        <f t="shared" si="78"/>
        <v>1</v>
      </c>
      <c r="AB246" s="449" t="b">
        <f t="shared" si="79"/>
        <v>1</v>
      </c>
    </row>
    <row r="247" spans="1:28" ht="16.5" thickBot="1" x14ac:dyDescent="0.3">
      <c r="A247" s="315"/>
      <c r="B247" s="368">
        <v>228</v>
      </c>
      <c r="C247" s="7"/>
      <c r="D247" s="22"/>
      <c r="E247" s="368">
        <v>228</v>
      </c>
      <c r="F247" s="7"/>
      <c r="G247" s="22"/>
      <c r="H247" s="368">
        <v>228</v>
      </c>
      <c r="I247" s="7"/>
      <c r="J247" s="22"/>
      <c r="K247" s="368">
        <v>228</v>
      </c>
      <c r="L247" s="7"/>
      <c r="M247" s="315"/>
      <c r="N247" s="315"/>
      <c r="P247" s="449" t="b">
        <f t="shared" si="67"/>
        <v>1</v>
      </c>
      <c r="Q247" s="449" t="b">
        <f t="shared" si="68"/>
        <v>1</v>
      </c>
      <c r="R247" s="449" t="b">
        <f t="shared" si="69"/>
        <v>1</v>
      </c>
      <c r="S247" s="449" t="b">
        <f t="shared" si="70"/>
        <v>1</v>
      </c>
      <c r="T247" s="449" t="b">
        <f t="shared" si="71"/>
        <v>1</v>
      </c>
      <c r="U247" s="449" t="b">
        <f t="shared" si="72"/>
        <v>1</v>
      </c>
      <c r="V247" s="449" t="b">
        <f t="shared" si="73"/>
        <v>1</v>
      </c>
      <c r="W247" s="449" t="b">
        <f t="shared" si="74"/>
        <v>1</v>
      </c>
      <c r="X247" s="449" t="b">
        <f t="shared" si="75"/>
        <v>1</v>
      </c>
      <c r="Y247" s="449" t="b">
        <f t="shared" si="76"/>
        <v>1</v>
      </c>
      <c r="Z247" s="449" t="b">
        <f t="shared" si="77"/>
        <v>1</v>
      </c>
      <c r="AA247" s="449" t="b">
        <f t="shared" si="78"/>
        <v>1</v>
      </c>
      <c r="AB247" s="449" t="b">
        <f t="shared" si="79"/>
        <v>1</v>
      </c>
    </row>
    <row r="248" spans="1:28" ht="16.5" thickBot="1" x14ac:dyDescent="0.3">
      <c r="A248" s="315"/>
      <c r="B248" s="368">
        <v>229</v>
      </c>
      <c r="C248" s="7"/>
      <c r="D248" s="22"/>
      <c r="E248" s="368">
        <v>229</v>
      </c>
      <c r="F248" s="7"/>
      <c r="G248" s="22"/>
      <c r="H248" s="368">
        <v>229</v>
      </c>
      <c r="I248" s="7"/>
      <c r="J248" s="22"/>
      <c r="K248" s="368">
        <v>229</v>
      </c>
      <c r="L248" s="7"/>
      <c r="M248" s="315"/>
      <c r="N248" s="315"/>
      <c r="P248" s="449" t="b">
        <f t="shared" si="67"/>
        <v>1</v>
      </c>
      <c r="Q248" s="449" t="b">
        <f t="shared" si="68"/>
        <v>1</v>
      </c>
      <c r="R248" s="449" t="b">
        <f t="shared" si="69"/>
        <v>1</v>
      </c>
      <c r="S248" s="449" t="b">
        <f t="shared" si="70"/>
        <v>1</v>
      </c>
      <c r="T248" s="449" t="b">
        <f t="shared" si="71"/>
        <v>1</v>
      </c>
      <c r="U248" s="449" t="b">
        <f t="shared" si="72"/>
        <v>1</v>
      </c>
      <c r="V248" s="449" t="b">
        <f t="shared" si="73"/>
        <v>1</v>
      </c>
      <c r="W248" s="449" t="b">
        <f t="shared" si="74"/>
        <v>1</v>
      </c>
      <c r="X248" s="449" t="b">
        <f t="shared" si="75"/>
        <v>1</v>
      </c>
      <c r="Y248" s="449" t="b">
        <f t="shared" si="76"/>
        <v>1</v>
      </c>
      <c r="Z248" s="449" t="b">
        <f t="shared" si="77"/>
        <v>1</v>
      </c>
      <c r="AA248" s="449" t="b">
        <f t="shared" si="78"/>
        <v>1</v>
      </c>
      <c r="AB248" s="449" t="b">
        <f t="shared" si="79"/>
        <v>1</v>
      </c>
    </row>
    <row r="249" spans="1:28" ht="16.5" thickBot="1" x14ac:dyDescent="0.3">
      <c r="A249" s="315"/>
      <c r="B249" s="368">
        <v>230</v>
      </c>
      <c r="C249" s="7"/>
      <c r="D249" s="22"/>
      <c r="E249" s="368">
        <v>230</v>
      </c>
      <c r="F249" s="7"/>
      <c r="G249" s="22"/>
      <c r="H249" s="368">
        <v>230</v>
      </c>
      <c r="I249" s="7"/>
      <c r="J249" s="22"/>
      <c r="K249" s="368">
        <v>230</v>
      </c>
      <c r="L249" s="7"/>
      <c r="M249" s="315"/>
      <c r="N249" s="315"/>
      <c r="P249" s="449" t="b">
        <f t="shared" si="67"/>
        <v>1</v>
      </c>
      <c r="Q249" s="449" t="b">
        <f t="shared" si="68"/>
        <v>1</v>
      </c>
      <c r="R249" s="449" t="b">
        <f t="shared" si="69"/>
        <v>1</v>
      </c>
      <c r="S249" s="449" t="b">
        <f t="shared" si="70"/>
        <v>1</v>
      </c>
      <c r="T249" s="449" t="b">
        <f t="shared" si="71"/>
        <v>1</v>
      </c>
      <c r="U249" s="449" t="b">
        <f t="shared" si="72"/>
        <v>1</v>
      </c>
      <c r="V249" s="449" t="b">
        <f t="shared" si="73"/>
        <v>1</v>
      </c>
      <c r="W249" s="449" t="b">
        <f t="shared" si="74"/>
        <v>1</v>
      </c>
      <c r="X249" s="449" t="b">
        <f t="shared" si="75"/>
        <v>1</v>
      </c>
      <c r="Y249" s="449" t="b">
        <f t="shared" si="76"/>
        <v>1</v>
      </c>
      <c r="Z249" s="449" t="b">
        <f t="shared" si="77"/>
        <v>1</v>
      </c>
      <c r="AA249" s="449" t="b">
        <f t="shared" si="78"/>
        <v>1</v>
      </c>
      <c r="AB249" s="449" t="b">
        <f t="shared" si="79"/>
        <v>1</v>
      </c>
    </row>
    <row r="250" spans="1:28" ht="16.5" thickBot="1" x14ac:dyDescent="0.3">
      <c r="A250" s="315"/>
      <c r="B250" s="368">
        <v>231</v>
      </c>
      <c r="C250" s="7"/>
      <c r="D250" s="22"/>
      <c r="E250" s="368">
        <v>231</v>
      </c>
      <c r="F250" s="7"/>
      <c r="G250" s="22"/>
      <c r="H250" s="368">
        <v>231</v>
      </c>
      <c r="I250" s="7"/>
      <c r="J250" s="22"/>
      <c r="K250" s="368">
        <v>231</v>
      </c>
      <c r="L250" s="7"/>
      <c r="M250" s="315"/>
      <c r="N250" s="315"/>
      <c r="P250" s="449" t="b">
        <f t="shared" si="67"/>
        <v>1</v>
      </c>
      <c r="Q250" s="449" t="b">
        <f t="shared" si="68"/>
        <v>1</v>
      </c>
      <c r="R250" s="449" t="b">
        <f t="shared" si="69"/>
        <v>1</v>
      </c>
      <c r="S250" s="449" t="b">
        <f t="shared" si="70"/>
        <v>1</v>
      </c>
      <c r="T250" s="449" t="b">
        <f t="shared" si="71"/>
        <v>1</v>
      </c>
      <c r="U250" s="449" t="b">
        <f t="shared" si="72"/>
        <v>1</v>
      </c>
      <c r="V250" s="449" t="b">
        <f t="shared" si="73"/>
        <v>1</v>
      </c>
      <c r="W250" s="449" t="b">
        <f t="shared" si="74"/>
        <v>1</v>
      </c>
      <c r="X250" s="449" t="b">
        <f t="shared" si="75"/>
        <v>1</v>
      </c>
      <c r="Y250" s="449" t="b">
        <f t="shared" si="76"/>
        <v>1</v>
      </c>
      <c r="Z250" s="449" t="b">
        <f t="shared" si="77"/>
        <v>1</v>
      </c>
      <c r="AA250" s="449" t="b">
        <f t="shared" si="78"/>
        <v>1</v>
      </c>
      <c r="AB250" s="449" t="b">
        <f t="shared" si="79"/>
        <v>1</v>
      </c>
    </row>
    <row r="251" spans="1:28" ht="16.5" thickBot="1" x14ac:dyDescent="0.3">
      <c r="A251" s="315"/>
      <c r="B251" s="368">
        <v>232</v>
      </c>
      <c r="C251" s="7"/>
      <c r="D251" s="22"/>
      <c r="E251" s="368">
        <v>232</v>
      </c>
      <c r="F251" s="7"/>
      <c r="G251" s="22"/>
      <c r="H251" s="368">
        <v>232</v>
      </c>
      <c r="I251" s="7"/>
      <c r="J251" s="22"/>
      <c r="K251" s="368">
        <v>232</v>
      </c>
      <c r="L251" s="7"/>
      <c r="M251" s="315"/>
      <c r="N251" s="315"/>
      <c r="P251" s="449" t="b">
        <f t="shared" si="67"/>
        <v>1</v>
      </c>
      <c r="Q251" s="449" t="b">
        <f t="shared" si="68"/>
        <v>1</v>
      </c>
      <c r="R251" s="449" t="b">
        <f t="shared" si="69"/>
        <v>1</v>
      </c>
      <c r="S251" s="449" t="b">
        <f t="shared" si="70"/>
        <v>1</v>
      </c>
      <c r="T251" s="449" t="b">
        <f t="shared" si="71"/>
        <v>1</v>
      </c>
      <c r="U251" s="449" t="b">
        <f t="shared" si="72"/>
        <v>1</v>
      </c>
      <c r="V251" s="449" t="b">
        <f t="shared" si="73"/>
        <v>1</v>
      </c>
      <c r="W251" s="449" t="b">
        <f t="shared" si="74"/>
        <v>1</v>
      </c>
      <c r="X251" s="449" t="b">
        <f t="shared" si="75"/>
        <v>1</v>
      </c>
      <c r="Y251" s="449" t="b">
        <f t="shared" si="76"/>
        <v>1</v>
      </c>
      <c r="Z251" s="449" t="b">
        <f t="shared" si="77"/>
        <v>1</v>
      </c>
      <c r="AA251" s="449" t="b">
        <f t="shared" si="78"/>
        <v>1</v>
      </c>
      <c r="AB251" s="449" t="b">
        <f t="shared" si="79"/>
        <v>1</v>
      </c>
    </row>
    <row r="252" spans="1:28" ht="16.5" thickBot="1" x14ac:dyDescent="0.3">
      <c r="A252" s="315"/>
      <c r="B252" s="368">
        <v>233</v>
      </c>
      <c r="C252" s="7"/>
      <c r="D252" s="22"/>
      <c r="E252" s="368">
        <v>233</v>
      </c>
      <c r="F252" s="7"/>
      <c r="G252" s="22"/>
      <c r="H252" s="368">
        <v>233</v>
      </c>
      <c r="I252" s="7"/>
      <c r="J252" s="22"/>
      <c r="K252" s="368">
        <v>233</v>
      </c>
      <c r="L252" s="7"/>
      <c r="M252" s="315"/>
      <c r="N252" s="315"/>
      <c r="P252" s="449" t="b">
        <f t="shared" si="67"/>
        <v>1</v>
      </c>
      <c r="Q252" s="449" t="b">
        <f t="shared" si="68"/>
        <v>1</v>
      </c>
      <c r="R252" s="449" t="b">
        <f t="shared" si="69"/>
        <v>1</v>
      </c>
      <c r="S252" s="449" t="b">
        <f t="shared" si="70"/>
        <v>1</v>
      </c>
      <c r="T252" s="449" t="b">
        <f t="shared" si="71"/>
        <v>1</v>
      </c>
      <c r="U252" s="449" t="b">
        <f t="shared" si="72"/>
        <v>1</v>
      </c>
      <c r="V252" s="449" t="b">
        <f t="shared" si="73"/>
        <v>1</v>
      </c>
      <c r="W252" s="449" t="b">
        <f t="shared" si="74"/>
        <v>1</v>
      </c>
      <c r="X252" s="449" t="b">
        <f t="shared" si="75"/>
        <v>1</v>
      </c>
      <c r="Y252" s="449" t="b">
        <f t="shared" si="76"/>
        <v>1</v>
      </c>
      <c r="Z252" s="449" t="b">
        <f t="shared" si="77"/>
        <v>1</v>
      </c>
      <c r="AA252" s="449" t="b">
        <f t="shared" si="78"/>
        <v>1</v>
      </c>
      <c r="AB252" s="449" t="b">
        <f t="shared" si="79"/>
        <v>1</v>
      </c>
    </row>
    <row r="253" spans="1:28" ht="16.5" thickBot="1" x14ac:dyDescent="0.3">
      <c r="A253" s="315"/>
      <c r="B253" s="368">
        <v>234</v>
      </c>
      <c r="C253" s="7"/>
      <c r="D253" s="22"/>
      <c r="E253" s="368">
        <v>234</v>
      </c>
      <c r="F253" s="7"/>
      <c r="G253" s="22"/>
      <c r="H253" s="368">
        <v>234</v>
      </c>
      <c r="I253" s="7"/>
      <c r="J253" s="22"/>
      <c r="K253" s="368">
        <v>234</v>
      </c>
      <c r="L253" s="7"/>
      <c r="M253" s="315"/>
      <c r="N253" s="315"/>
      <c r="P253" s="449" t="b">
        <f t="shared" si="67"/>
        <v>1</v>
      </c>
      <c r="Q253" s="449" t="b">
        <f t="shared" si="68"/>
        <v>1</v>
      </c>
      <c r="R253" s="449" t="b">
        <f t="shared" si="69"/>
        <v>1</v>
      </c>
      <c r="S253" s="449" t="b">
        <f t="shared" si="70"/>
        <v>1</v>
      </c>
      <c r="T253" s="449" t="b">
        <f t="shared" si="71"/>
        <v>1</v>
      </c>
      <c r="U253" s="449" t="b">
        <f t="shared" si="72"/>
        <v>1</v>
      </c>
      <c r="V253" s="449" t="b">
        <f t="shared" si="73"/>
        <v>1</v>
      </c>
      <c r="W253" s="449" t="b">
        <f t="shared" si="74"/>
        <v>1</v>
      </c>
      <c r="X253" s="449" t="b">
        <f t="shared" si="75"/>
        <v>1</v>
      </c>
      <c r="Y253" s="449" t="b">
        <f t="shared" si="76"/>
        <v>1</v>
      </c>
      <c r="Z253" s="449" t="b">
        <f t="shared" si="77"/>
        <v>1</v>
      </c>
      <c r="AA253" s="449" t="b">
        <f t="shared" si="78"/>
        <v>1</v>
      </c>
      <c r="AB253" s="449" t="b">
        <f t="shared" si="79"/>
        <v>1</v>
      </c>
    </row>
    <row r="254" spans="1:28" ht="16.5" thickBot="1" x14ac:dyDescent="0.3">
      <c r="A254" s="315"/>
      <c r="B254" s="368">
        <v>235</v>
      </c>
      <c r="C254" s="7"/>
      <c r="D254" s="22"/>
      <c r="E254" s="368">
        <v>235</v>
      </c>
      <c r="F254" s="7"/>
      <c r="G254" s="22"/>
      <c r="H254" s="368">
        <v>235</v>
      </c>
      <c r="I254" s="7"/>
      <c r="J254" s="22"/>
      <c r="K254" s="368">
        <v>235</v>
      </c>
      <c r="L254" s="7"/>
      <c r="M254" s="315"/>
      <c r="N254" s="315"/>
      <c r="P254" s="449" t="b">
        <f t="shared" si="67"/>
        <v>1</v>
      </c>
      <c r="Q254" s="449" t="b">
        <f t="shared" si="68"/>
        <v>1</v>
      </c>
      <c r="R254" s="449" t="b">
        <f t="shared" si="69"/>
        <v>1</v>
      </c>
      <c r="S254" s="449" t="b">
        <f t="shared" si="70"/>
        <v>1</v>
      </c>
      <c r="T254" s="449" t="b">
        <f t="shared" si="71"/>
        <v>1</v>
      </c>
      <c r="U254" s="449" t="b">
        <f t="shared" si="72"/>
        <v>1</v>
      </c>
      <c r="V254" s="449" t="b">
        <f t="shared" si="73"/>
        <v>1</v>
      </c>
      <c r="W254" s="449" t="b">
        <f t="shared" si="74"/>
        <v>1</v>
      </c>
      <c r="X254" s="449" t="b">
        <f t="shared" si="75"/>
        <v>1</v>
      </c>
      <c r="Y254" s="449" t="b">
        <f t="shared" si="76"/>
        <v>1</v>
      </c>
      <c r="Z254" s="449" t="b">
        <f t="shared" si="77"/>
        <v>1</v>
      </c>
      <c r="AA254" s="449" t="b">
        <f t="shared" si="78"/>
        <v>1</v>
      </c>
      <c r="AB254" s="449" t="b">
        <f t="shared" si="79"/>
        <v>1</v>
      </c>
    </row>
    <row r="255" spans="1:28" ht="16.5" thickBot="1" x14ac:dyDescent="0.3">
      <c r="A255" s="315"/>
      <c r="B255" s="368">
        <v>236</v>
      </c>
      <c r="C255" s="7"/>
      <c r="D255" s="22"/>
      <c r="E255" s="368">
        <v>236</v>
      </c>
      <c r="F255" s="7"/>
      <c r="G255" s="22"/>
      <c r="H255" s="368">
        <v>236</v>
      </c>
      <c r="I255" s="7"/>
      <c r="J255" s="22"/>
      <c r="K255" s="368">
        <v>236</v>
      </c>
      <c r="L255" s="7"/>
      <c r="M255" s="315"/>
      <c r="N255" s="315"/>
      <c r="P255" s="449" t="b">
        <f t="shared" si="67"/>
        <v>1</v>
      </c>
      <c r="Q255" s="449" t="b">
        <f t="shared" si="68"/>
        <v>1</v>
      </c>
      <c r="R255" s="449" t="b">
        <f t="shared" si="69"/>
        <v>1</v>
      </c>
      <c r="S255" s="449" t="b">
        <f t="shared" si="70"/>
        <v>1</v>
      </c>
      <c r="T255" s="449" t="b">
        <f t="shared" si="71"/>
        <v>1</v>
      </c>
      <c r="U255" s="449" t="b">
        <f t="shared" si="72"/>
        <v>1</v>
      </c>
      <c r="V255" s="449" t="b">
        <f t="shared" si="73"/>
        <v>1</v>
      </c>
      <c r="W255" s="449" t="b">
        <f t="shared" si="74"/>
        <v>1</v>
      </c>
      <c r="X255" s="449" t="b">
        <f t="shared" si="75"/>
        <v>1</v>
      </c>
      <c r="Y255" s="449" t="b">
        <f t="shared" si="76"/>
        <v>1</v>
      </c>
      <c r="Z255" s="449" t="b">
        <f t="shared" si="77"/>
        <v>1</v>
      </c>
      <c r="AA255" s="449" t="b">
        <f t="shared" si="78"/>
        <v>1</v>
      </c>
      <c r="AB255" s="449" t="b">
        <f t="shared" si="79"/>
        <v>1</v>
      </c>
    </row>
    <row r="256" spans="1:28" ht="16.5" thickBot="1" x14ac:dyDescent="0.3">
      <c r="A256" s="315"/>
      <c r="B256" s="368">
        <v>237</v>
      </c>
      <c r="C256" s="7"/>
      <c r="D256" s="22"/>
      <c r="E256" s="368">
        <v>237</v>
      </c>
      <c r="F256" s="7"/>
      <c r="G256" s="22"/>
      <c r="H256" s="368">
        <v>237</v>
      </c>
      <c r="I256" s="7"/>
      <c r="J256" s="22"/>
      <c r="K256" s="368">
        <v>237</v>
      </c>
      <c r="L256" s="7"/>
      <c r="M256" s="315"/>
      <c r="N256" s="315"/>
      <c r="P256" s="449" t="b">
        <f t="shared" si="67"/>
        <v>1</v>
      </c>
      <c r="Q256" s="449" t="b">
        <f t="shared" si="68"/>
        <v>1</v>
      </c>
      <c r="R256" s="449" t="b">
        <f t="shared" si="69"/>
        <v>1</v>
      </c>
      <c r="S256" s="449" t="b">
        <f t="shared" si="70"/>
        <v>1</v>
      </c>
      <c r="T256" s="449" t="b">
        <f t="shared" si="71"/>
        <v>1</v>
      </c>
      <c r="U256" s="449" t="b">
        <f t="shared" si="72"/>
        <v>1</v>
      </c>
      <c r="V256" s="449" t="b">
        <f t="shared" si="73"/>
        <v>1</v>
      </c>
      <c r="W256" s="449" t="b">
        <f t="shared" si="74"/>
        <v>1</v>
      </c>
      <c r="X256" s="449" t="b">
        <f t="shared" si="75"/>
        <v>1</v>
      </c>
      <c r="Y256" s="449" t="b">
        <f t="shared" si="76"/>
        <v>1</v>
      </c>
      <c r="Z256" s="449" t="b">
        <f t="shared" si="77"/>
        <v>1</v>
      </c>
      <c r="AA256" s="449" t="b">
        <f t="shared" si="78"/>
        <v>1</v>
      </c>
      <c r="AB256" s="449" t="b">
        <f t="shared" si="79"/>
        <v>1</v>
      </c>
    </row>
    <row r="257" spans="1:28" ht="16.5" thickBot="1" x14ac:dyDescent="0.3">
      <c r="A257" s="315"/>
      <c r="B257" s="368">
        <v>238</v>
      </c>
      <c r="C257" s="7"/>
      <c r="D257" s="22"/>
      <c r="E257" s="368">
        <v>238</v>
      </c>
      <c r="F257" s="7"/>
      <c r="G257" s="22"/>
      <c r="H257" s="368">
        <v>238</v>
      </c>
      <c r="I257" s="7"/>
      <c r="J257" s="22"/>
      <c r="K257" s="368">
        <v>238</v>
      </c>
      <c r="L257" s="7"/>
      <c r="M257" s="315"/>
      <c r="N257" s="315"/>
      <c r="P257" s="449" t="b">
        <f t="shared" si="67"/>
        <v>1</v>
      </c>
      <c r="Q257" s="449" t="b">
        <f t="shared" si="68"/>
        <v>1</v>
      </c>
      <c r="R257" s="449" t="b">
        <f t="shared" si="69"/>
        <v>1</v>
      </c>
      <c r="S257" s="449" t="b">
        <f t="shared" si="70"/>
        <v>1</v>
      </c>
      <c r="T257" s="449" t="b">
        <f t="shared" si="71"/>
        <v>1</v>
      </c>
      <c r="U257" s="449" t="b">
        <f t="shared" si="72"/>
        <v>1</v>
      </c>
      <c r="V257" s="449" t="b">
        <f t="shared" si="73"/>
        <v>1</v>
      </c>
      <c r="W257" s="449" t="b">
        <f t="shared" si="74"/>
        <v>1</v>
      </c>
      <c r="X257" s="449" t="b">
        <f t="shared" si="75"/>
        <v>1</v>
      </c>
      <c r="Y257" s="449" t="b">
        <f t="shared" si="76"/>
        <v>1</v>
      </c>
      <c r="Z257" s="449" t="b">
        <f t="shared" si="77"/>
        <v>1</v>
      </c>
      <c r="AA257" s="449" t="b">
        <f t="shared" si="78"/>
        <v>1</v>
      </c>
      <c r="AB257" s="449" t="b">
        <f t="shared" si="79"/>
        <v>1</v>
      </c>
    </row>
    <row r="258" spans="1:28" ht="16.5" thickBot="1" x14ac:dyDescent="0.3">
      <c r="A258" s="315"/>
      <c r="B258" s="368">
        <v>239</v>
      </c>
      <c r="C258" s="7"/>
      <c r="D258" s="22"/>
      <c r="E258" s="368">
        <v>239</v>
      </c>
      <c r="F258" s="7"/>
      <c r="G258" s="22"/>
      <c r="H258" s="368">
        <v>239</v>
      </c>
      <c r="I258" s="7"/>
      <c r="J258" s="22"/>
      <c r="K258" s="368">
        <v>239</v>
      </c>
      <c r="L258" s="7"/>
      <c r="M258" s="315"/>
      <c r="N258" s="315"/>
      <c r="P258" s="449" t="b">
        <f t="shared" si="67"/>
        <v>1</v>
      </c>
      <c r="Q258" s="449" t="b">
        <f t="shared" si="68"/>
        <v>1</v>
      </c>
      <c r="R258" s="449" t="b">
        <f t="shared" si="69"/>
        <v>1</v>
      </c>
      <c r="S258" s="449" t="b">
        <f t="shared" si="70"/>
        <v>1</v>
      </c>
      <c r="T258" s="449" t="b">
        <f t="shared" si="71"/>
        <v>1</v>
      </c>
      <c r="U258" s="449" t="b">
        <f t="shared" si="72"/>
        <v>1</v>
      </c>
      <c r="V258" s="449" t="b">
        <f t="shared" si="73"/>
        <v>1</v>
      </c>
      <c r="W258" s="449" t="b">
        <f t="shared" si="74"/>
        <v>1</v>
      </c>
      <c r="X258" s="449" t="b">
        <f t="shared" si="75"/>
        <v>1</v>
      </c>
      <c r="Y258" s="449" t="b">
        <f t="shared" si="76"/>
        <v>1</v>
      </c>
      <c r="Z258" s="449" t="b">
        <f t="shared" si="77"/>
        <v>1</v>
      </c>
      <c r="AA258" s="449" t="b">
        <f t="shared" si="78"/>
        <v>1</v>
      </c>
      <c r="AB258" s="449" t="b">
        <f t="shared" si="79"/>
        <v>1</v>
      </c>
    </row>
    <row r="259" spans="1:28" ht="16.5" thickBot="1" x14ac:dyDescent="0.3">
      <c r="A259" s="315"/>
      <c r="B259" s="368">
        <v>240</v>
      </c>
      <c r="C259" s="7"/>
      <c r="D259" s="22"/>
      <c r="E259" s="368">
        <v>240</v>
      </c>
      <c r="F259" s="7"/>
      <c r="G259" s="22"/>
      <c r="H259" s="368">
        <v>240</v>
      </c>
      <c r="I259" s="7"/>
      <c r="J259" s="22"/>
      <c r="K259" s="368">
        <v>240</v>
      </c>
      <c r="L259" s="7"/>
      <c r="M259" s="315"/>
      <c r="N259" s="315"/>
      <c r="P259" s="449" t="b">
        <f t="shared" si="67"/>
        <v>1</v>
      </c>
      <c r="Q259" s="449" t="b">
        <f t="shared" si="68"/>
        <v>1</v>
      </c>
      <c r="R259" s="449" t="b">
        <f t="shared" si="69"/>
        <v>1</v>
      </c>
      <c r="S259" s="449" t="b">
        <f t="shared" si="70"/>
        <v>1</v>
      </c>
      <c r="T259" s="449" t="b">
        <f t="shared" si="71"/>
        <v>1</v>
      </c>
      <c r="U259" s="449" t="b">
        <f t="shared" si="72"/>
        <v>1</v>
      </c>
      <c r="V259" s="449" t="b">
        <f t="shared" si="73"/>
        <v>1</v>
      </c>
      <c r="W259" s="449" t="b">
        <f t="shared" si="74"/>
        <v>1</v>
      </c>
      <c r="X259" s="449" t="b">
        <f t="shared" si="75"/>
        <v>1</v>
      </c>
      <c r="Y259" s="449" t="b">
        <f t="shared" si="76"/>
        <v>1</v>
      </c>
      <c r="Z259" s="449" t="b">
        <f t="shared" si="77"/>
        <v>1</v>
      </c>
      <c r="AA259" s="449" t="b">
        <f t="shared" si="78"/>
        <v>1</v>
      </c>
      <c r="AB259" s="449" t="b">
        <f t="shared" si="79"/>
        <v>1</v>
      </c>
    </row>
    <row r="260" spans="1:28" ht="16.5" thickBot="1" x14ac:dyDescent="0.3">
      <c r="A260" s="315"/>
      <c r="B260" s="368">
        <v>241</v>
      </c>
      <c r="C260" s="7"/>
      <c r="D260" s="22"/>
      <c r="E260" s="368">
        <v>241</v>
      </c>
      <c r="F260" s="7"/>
      <c r="G260" s="22"/>
      <c r="H260" s="368">
        <v>241</v>
      </c>
      <c r="I260" s="7"/>
      <c r="J260" s="22"/>
      <c r="K260" s="368">
        <v>241</v>
      </c>
      <c r="L260" s="7"/>
      <c r="M260" s="315"/>
      <c r="N260" s="315"/>
      <c r="P260" s="449" t="b">
        <f t="shared" si="67"/>
        <v>1</v>
      </c>
      <c r="Q260" s="449" t="b">
        <f t="shared" si="68"/>
        <v>1</v>
      </c>
      <c r="R260" s="449" t="b">
        <f t="shared" si="69"/>
        <v>1</v>
      </c>
      <c r="S260" s="449" t="b">
        <f t="shared" si="70"/>
        <v>1</v>
      </c>
      <c r="T260" s="449" t="b">
        <f t="shared" si="71"/>
        <v>1</v>
      </c>
      <c r="U260" s="449" t="b">
        <f t="shared" si="72"/>
        <v>1</v>
      </c>
      <c r="V260" s="449" t="b">
        <f t="shared" si="73"/>
        <v>1</v>
      </c>
      <c r="W260" s="449" t="b">
        <f t="shared" si="74"/>
        <v>1</v>
      </c>
      <c r="X260" s="449" t="b">
        <f t="shared" si="75"/>
        <v>1</v>
      </c>
      <c r="Y260" s="449" t="b">
        <f t="shared" si="76"/>
        <v>1</v>
      </c>
      <c r="Z260" s="449" t="b">
        <f t="shared" si="77"/>
        <v>1</v>
      </c>
      <c r="AA260" s="449" t="b">
        <f t="shared" si="78"/>
        <v>1</v>
      </c>
      <c r="AB260" s="449" t="b">
        <f t="shared" si="79"/>
        <v>1</v>
      </c>
    </row>
    <row r="261" spans="1:28" ht="16.5" thickBot="1" x14ac:dyDescent="0.3">
      <c r="A261" s="315"/>
      <c r="B261" s="368">
        <v>242</v>
      </c>
      <c r="C261" s="7"/>
      <c r="D261" s="22"/>
      <c r="E261" s="368">
        <v>242</v>
      </c>
      <c r="F261" s="7"/>
      <c r="G261" s="22"/>
      <c r="H261" s="368">
        <v>242</v>
      </c>
      <c r="I261" s="7"/>
      <c r="J261" s="22"/>
      <c r="K261" s="368">
        <v>242</v>
      </c>
      <c r="L261" s="7"/>
      <c r="M261" s="315"/>
      <c r="N261" s="315"/>
      <c r="P261" s="449" t="b">
        <f t="shared" si="67"/>
        <v>1</v>
      </c>
      <c r="Q261" s="449" t="b">
        <f t="shared" si="68"/>
        <v>1</v>
      </c>
      <c r="R261" s="449" t="b">
        <f t="shared" si="69"/>
        <v>1</v>
      </c>
      <c r="S261" s="449" t="b">
        <f t="shared" si="70"/>
        <v>1</v>
      </c>
      <c r="T261" s="449" t="b">
        <f t="shared" si="71"/>
        <v>1</v>
      </c>
      <c r="U261" s="449" t="b">
        <f t="shared" si="72"/>
        <v>1</v>
      </c>
      <c r="V261" s="449" t="b">
        <f t="shared" si="73"/>
        <v>1</v>
      </c>
      <c r="W261" s="449" t="b">
        <f t="shared" si="74"/>
        <v>1</v>
      </c>
      <c r="X261" s="449" t="b">
        <f t="shared" si="75"/>
        <v>1</v>
      </c>
      <c r="Y261" s="449" t="b">
        <f t="shared" si="76"/>
        <v>1</v>
      </c>
      <c r="Z261" s="449" t="b">
        <f t="shared" si="77"/>
        <v>1</v>
      </c>
      <c r="AA261" s="449" t="b">
        <f t="shared" si="78"/>
        <v>1</v>
      </c>
      <c r="AB261" s="449" t="b">
        <f t="shared" si="79"/>
        <v>1</v>
      </c>
    </row>
    <row r="262" spans="1:28" ht="16.5" thickBot="1" x14ac:dyDescent="0.3">
      <c r="A262" s="315"/>
      <c r="B262" s="368">
        <v>243</v>
      </c>
      <c r="C262" s="7"/>
      <c r="D262" s="22"/>
      <c r="E262" s="368">
        <v>243</v>
      </c>
      <c r="F262" s="7"/>
      <c r="G262" s="22"/>
      <c r="H262" s="368">
        <v>243</v>
      </c>
      <c r="I262" s="7"/>
      <c r="J262" s="22"/>
      <c r="K262" s="368">
        <v>243</v>
      </c>
      <c r="L262" s="7"/>
      <c r="M262" s="315"/>
      <c r="N262" s="315"/>
      <c r="P262" s="449" t="b">
        <f t="shared" si="67"/>
        <v>1</v>
      </c>
      <c r="Q262" s="449" t="b">
        <f t="shared" si="68"/>
        <v>1</v>
      </c>
      <c r="R262" s="449" t="b">
        <f t="shared" si="69"/>
        <v>1</v>
      </c>
      <c r="S262" s="449" t="b">
        <f t="shared" si="70"/>
        <v>1</v>
      </c>
      <c r="T262" s="449" t="b">
        <f t="shared" si="71"/>
        <v>1</v>
      </c>
      <c r="U262" s="449" t="b">
        <f t="shared" si="72"/>
        <v>1</v>
      </c>
      <c r="V262" s="449" t="b">
        <f t="shared" si="73"/>
        <v>1</v>
      </c>
      <c r="W262" s="449" t="b">
        <f t="shared" si="74"/>
        <v>1</v>
      </c>
      <c r="X262" s="449" t="b">
        <f t="shared" si="75"/>
        <v>1</v>
      </c>
      <c r="Y262" s="449" t="b">
        <f t="shared" si="76"/>
        <v>1</v>
      </c>
      <c r="Z262" s="449" t="b">
        <f t="shared" si="77"/>
        <v>1</v>
      </c>
      <c r="AA262" s="449" t="b">
        <f t="shared" si="78"/>
        <v>1</v>
      </c>
      <c r="AB262" s="449" t="b">
        <f t="shared" si="79"/>
        <v>1</v>
      </c>
    </row>
    <row r="263" spans="1:28" ht="16.5" thickBot="1" x14ac:dyDescent="0.3">
      <c r="A263" s="315"/>
      <c r="B263" s="368">
        <v>244</v>
      </c>
      <c r="C263" s="7"/>
      <c r="D263" s="22"/>
      <c r="E263" s="368">
        <v>244</v>
      </c>
      <c r="F263" s="7"/>
      <c r="G263" s="22"/>
      <c r="H263" s="368">
        <v>244</v>
      </c>
      <c r="I263" s="7"/>
      <c r="J263" s="22"/>
      <c r="K263" s="368">
        <v>244</v>
      </c>
      <c r="L263" s="7"/>
      <c r="M263" s="315"/>
      <c r="N263" s="315"/>
      <c r="P263" s="449" t="b">
        <f t="shared" si="67"/>
        <v>1</v>
      </c>
      <c r="Q263" s="449" t="b">
        <f t="shared" si="68"/>
        <v>1</v>
      </c>
      <c r="R263" s="449" t="b">
        <f t="shared" si="69"/>
        <v>1</v>
      </c>
      <c r="S263" s="449" t="b">
        <f t="shared" si="70"/>
        <v>1</v>
      </c>
      <c r="T263" s="449" t="b">
        <f t="shared" si="71"/>
        <v>1</v>
      </c>
      <c r="U263" s="449" t="b">
        <f t="shared" si="72"/>
        <v>1</v>
      </c>
      <c r="V263" s="449" t="b">
        <f t="shared" si="73"/>
        <v>1</v>
      </c>
      <c r="W263" s="449" t="b">
        <f t="shared" si="74"/>
        <v>1</v>
      </c>
      <c r="X263" s="449" t="b">
        <f t="shared" si="75"/>
        <v>1</v>
      </c>
      <c r="Y263" s="449" t="b">
        <f t="shared" si="76"/>
        <v>1</v>
      </c>
      <c r="Z263" s="449" t="b">
        <f t="shared" si="77"/>
        <v>1</v>
      </c>
      <c r="AA263" s="449" t="b">
        <f t="shared" si="78"/>
        <v>1</v>
      </c>
      <c r="AB263" s="449" t="b">
        <f t="shared" si="79"/>
        <v>1</v>
      </c>
    </row>
    <row r="264" spans="1:28" ht="16.5" thickBot="1" x14ac:dyDescent="0.3">
      <c r="A264" s="315"/>
      <c r="B264" s="368">
        <v>245</v>
      </c>
      <c r="C264" s="7"/>
      <c r="D264" s="22"/>
      <c r="E264" s="368">
        <v>245</v>
      </c>
      <c r="F264" s="7"/>
      <c r="G264" s="22"/>
      <c r="H264" s="368">
        <v>245</v>
      </c>
      <c r="I264" s="7"/>
      <c r="J264" s="22"/>
      <c r="K264" s="368">
        <v>245</v>
      </c>
      <c r="L264" s="7"/>
      <c r="M264" s="315"/>
      <c r="N264" s="315"/>
      <c r="P264" s="449" t="b">
        <f t="shared" si="67"/>
        <v>1</v>
      </c>
      <c r="Q264" s="449" t="b">
        <f t="shared" si="68"/>
        <v>1</v>
      </c>
      <c r="R264" s="449" t="b">
        <f t="shared" si="69"/>
        <v>1</v>
      </c>
      <c r="S264" s="449" t="b">
        <f t="shared" si="70"/>
        <v>1</v>
      </c>
      <c r="T264" s="449" t="b">
        <f t="shared" si="71"/>
        <v>1</v>
      </c>
      <c r="U264" s="449" t="b">
        <f t="shared" si="72"/>
        <v>1</v>
      </c>
      <c r="V264" s="449" t="b">
        <f t="shared" si="73"/>
        <v>1</v>
      </c>
      <c r="W264" s="449" t="b">
        <f t="shared" si="74"/>
        <v>1</v>
      </c>
      <c r="X264" s="449" t="b">
        <f t="shared" si="75"/>
        <v>1</v>
      </c>
      <c r="Y264" s="449" t="b">
        <f t="shared" si="76"/>
        <v>1</v>
      </c>
      <c r="Z264" s="449" t="b">
        <f t="shared" si="77"/>
        <v>1</v>
      </c>
      <c r="AA264" s="449" t="b">
        <f t="shared" si="78"/>
        <v>1</v>
      </c>
      <c r="AB264" s="449" t="b">
        <f t="shared" si="79"/>
        <v>1</v>
      </c>
    </row>
    <row r="265" spans="1:28" ht="16.5" thickBot="1" x14ac:dyDescent="0.3">
      <c r="A265" s="315"/>
      <c r="B265" s="368">
        <v>246</v>
      </c>
      <c r="C265" s="7"/>
      <c r="D265" s="22"/>
      <c r="E265" s="368">
        <v>246</v>
      </c>
      <c r="F265" s="7"/>
      <c r="G265" s="22"/>
      <c r="H265" s="368">
        <v>246</v>
      </c>
      <c r="I265" s="7"/>
      <c r="J265" s="22"/>
      <c r="K265" s="368">
        <v>246</v>
      </c>
      <c r="L265" s="7"/>
      <c r="M265" s="315"/>
      <c r="N265" s="315"/>
      <c r="P265" s="449" t="b">
        <f t="shared" si="67"/>
        <v>1</v>
      </c>
      <c r="Q265" s="449" t="b">
        <f t="shared" si="68"/>
        <v>1</v>
      </c>
      <c r="R265" s="449" t="b">
        <f t="shared" si="69"/>
        <v>1</v>
      </c>
      <c r="S265" s="449" t="b">
        <f t="shared" si="70"/>
        <v>1</v>
      </c>
      <c r="T265" s="449" t="b">
        <f t="shared" si="71"/>
        <v>1</v>
      </c>
      <c r="U265" s="449" t="b">
        <f t="shared" si="72"/>
        <v>1</v>
      </c>
      <c r="V265" s="449" t="b">
        <f t="shared" si="73"/>
        <v>1</v>
      </c>
      <c r="W265" s="449" t="b">
        <f t="shared" si="74"/>
        <v>1</v>
      </c>
      <c r="X265" s="449" t="b">
        <f t="shared" si="75"/>
        <v>1</v>
      </c>
      <c r="Y265" s="449" t="b">
        <f t="shared" si="76"/>
        <v>1</v>
      </c>
      <c r="Z265" s="449" t="b">
        <f t="shared" si="77"/>
        <v>1</v>
      </c>
      <c r="AA265" s="449" t="b">
        <f t="shared" si="78"/>
        <v>1</v>
      </c>
      <c r="AB265" s="449" t="b">
        <f t="shared" si="79"/>
        <v>1</v>
      </c>
    </row>
    <row r="266" spans="1:28" ht="16.5" thickBot="1" x14ac:dyDescent="0.3">
      <c r="A266" s="315"/>
      <c r="B266" s="368">
        <v>247</v>
      </c>
      <c r="C266" s="7"/>
      <c r="D266" s="22"/>
      <c r="E266" s="368">
        <v>247</v>
      </c>
      <c r="F266" s="7"/>
      <c r="G266" s="22"/>
      <c r="H266" s="368">
        <v>247</v>
      </c>
      <c r="I266" s="7"/>
      <c r="J266" s="22"/>
      <c r="K266" s="368">
        <v>247</v>
      </c>
      <c r="L266" s="7"/>
      <c r="M266" s="315"/>
      <c r="N266" s="315"/>
      <c r="P266" s="449" t="b">
        <f t="shared" si="67"/>
        <v>1</v>
      </c>
      <c r="Q266" s="449" t="b">
        <f t="shared" si="68"/>
        <v>1</v>
      </c>
      <c r="R266" s="449" t="b">
        <f t="shared" si="69"/>
        <v>1</v>
      </c>
      <c r="S266" s="449" t="b">
        <f t="shared" si="70"/>
        <v>1</v>
      </c>
      <c r="T266" s="449" t="b">
        <f t="shared" si="71"/>
        <v>1</v>
      </c>
      <c r="U266" s="449" t="b">
        <f t="shared" si="72"/>
        <v>1</v>
      </c>
      <c r="V266" s="449" t="b">
        <f t="shared" si="73"/>
        <v>1</v>
      </c>
      <c r="W266" s="449" t="b">
        <f t="shared" si="74"/>
        <v>1</v>
      </c>
      <c r="X266" s="449" t="b">
        <f t="shared" si="75"/>
        <v>1</v>
      </c>
      <c r="Y266" s="449" t="b">
        <f t="shared" si="76"/>
        <v>1</v>
      </c>
      <c r="Z266" s="449" t="b">
        <f t="shared" si="77"/>
        <v>1</v>
      </c>
      <c r="AA266" s="449" t="b">
        <f t="shared" si="78"/>
        <v>1</v>
      </c>
      <c r="AB266" s="449" t="b">
        <f t="shared" si="79"/>
        <v>1</v>
      </c>
    </row>
    <row r="267" spans="1:28" ht="16.5" thickBot="1" x14ac:dyDescent="0.3">
      <c r="A267" s="315"/>
      <c r="B267" s="368">
        <v>248</v>
      </c>
      <c r="C267" s="7"/>
      <c r="D267" s="22"/>
      <c r="E267" s="368">
        <v>248</v>
      </c>
      <c r="F267" s="7"/>
      <c r="G267" s="22"/>
      <c r="H267" s="368">
        <v>248</v>
      </c>
      <c r="I267" s="7"/>
      <c r="J267" s="22"/>
      <c r="K267" s="368">
        <v>248</v>
      </c>
      <c r="L267" s="7"/>
      <c r="M267" s="315"/>
      <c r="N267" s="315"/>
      <c r="P267" s="449" t="b">
        <f t="shared" si="67"/>
        <v>1</v>
      </c>
      <c r="Q267" s="449" t="b">
        <f t="shared" si="68"/>
        <v>1</v>
      </c>
      <c r="R267" s="449" t="b">
        <f t="shared" si="69"/>
        <v>1</v>
      </c>
      <c r="S267" s="449" t="b">
        <f t="shared" si="70"/>
        <v>1</v>
      </c>
      <c r="T267" s="449" t="b">
        <f t="shared" si="71"/>
        <v>1</v>
      </c>
      <c r="U267" s="449" t="b">
        <f t="shared" si="72"/>
        <v>1</v>
      </c>
      <c r="V267" s="449" t="b">
        <f t="shared" si="73"/>
        <v>1</v>
      </c>
      <c r="W267" s="449" t="b">
        <f t="shared" si="74"/>
        <v>1</v>
      </c>
      <c r="X267" s="449" t="b">
        <f t="shared" si="75"/>
        <v>1</v>
      </c>
      <c r="Y267" s="449" t="b">
        <f t="shared" si="76"/>
        <v>1</v>
      </c>
      <c r="Z267" s="449" t="b">
        <f t="shared" si="77"/>
        <v>1</v>
      </c>
      <c r="AA267" s="449" t="b">
        <f t="shared" si="78"/>
        <v>1</v>
      </c>
      <c r="AB267" s="449" t="b">
        <f t="shared" si="79"/>
        <v>1</v>
      </c>
    </row>
    <row r="268" spans="1:28" ht="16.5" thickBot="1" x14ac:dyDescent="0.3">
      <c r="A268" s="315"/>
      <c r="B268" s="368">
        <v>249</v>
      </c>
      <c r="C268" s="7"/>
      <c r="D268" s="22"/>
      <c r="E268" s="368">
        <v>249</v>
      </c>
      <c r="F268" s="7"/>
      <c r="G268" s="22"/>
      <c r="H268" s="368">
        <v>249</v>
      </c>
      <c r="I268" s="7"/>
      <c r="J268" s="22"/>
      <c r="K268" s="368">
        <v>249</v>
      </c>
      <c r="L268" s="7"/>
      <c r="M268" s="315"/>
      <c r="N268" s="315"/>
      <c r="P268" s="449" t="b">
        <f t="shared" si="67"/>
        <v>1</v>
      </c>
      <c r="Q268" s="449" t="b">
        <f t="shared" si="68"/>
        <v>1</v>
      </c>
      <c r="R268" s="449" t="b">
        <f t="shared" si="69"/>
        <v>1</v>
      </c>
      <c r="S268" s="449" t="b">
        <f t="shared" si="70"/>
        <v>1</v>
      </c>
      <c r="T268" s="449" t="b">
        <f t="shared" si="71"/>
        <v>1</v>
      </c>
      <c r="U268" s="449" t="b">
        <f t="shared" si="72"/>
        <v>1</v>
      </c>
      <c r="V268" s="449" t="b">
        <f t="shared" si="73"/>
        <v>1</v>
      </c>
      <c r="W268" s="449" t="b">
        <f t="shared" si="74"/>
        <v>1</v>
      </c>
      <c r="X268" s="449" t="b">
        <f t="shared" si="75"/>
        <v>1</v>
      </c>
      <c r="Y268" s="449" t="b">
        <f t="shared" si="76"/>
        <v>1</v>
      </c>
      <c r="Z268" s="449" t="b">
        <f t="shared" si="77"/>
        <v>1</v>
      </c>
      <c r="AA268" s="449" t="b">
        <f t="shared" si="78"/>
        <v>1</v>
      </c>
      <c r="AB268" s="449" t="b">
        <f t="shared" si="79"/>
        <v>1</v>
      </c>
    </row>
    <row r="269" spans="1:28" ht="16.5" thickBot="1" x14ac:dyDescent="0.3">
      <c r="A269" s="315"/>
      <c r="B269" s="368">
        <v>250</v>
      </c>
      <c r="C269" s="7"/>
      <c r="D269" s="22"/>
      <c r="E269" s="368">
        <v>250</v>
      </c>
      <c r="F269" s="7"/>
      <c r="G269" s="22"/>
      <c r="H269" s="368">
        <v>250</v>
      </c>
      <c r="I269" s="7"/>
      <c r="J269" s="22"/>
      <c r="K269" s="368">
        <v>250</v>
      </c>
      <c r="L269" s="7"/>
      <c r="M269" s="315"/>
      <c r="N269" s="315"/>
      <c r="P269" s="449" t="b">
        <f t="shared" si="67"/>
        <v>1</v>
      </c>
      <c r="Q269" s="449" t="b">
        <f t="shared" si="68"/>
        <v>1</v>
      </c>
      <c r="R269" s="449" t="b">
        <f t="shared" si="69"/>
        <v>1</v>
      </c>
      <c r="S269" s="449" t="b">
        <f t="shared" si="70"/>
        <v>1</v>
      </c>
      <c r="T269" s="449" t="b">
        <f t="shared" si="71"/>
        <v>1</v>
      </c>
      <c r="U269" s="449" t="b">
        <f t="shared" si="72"/>
        <v>1</v>
      </c>
      <c r="V269" s="449" t="b">
        <f t="shared" si="73"/>
        <v>1</v>
      </c>
      <c r="W269" s="449" t="b">
        <f t="shared" si="74"/>
        <v>1</v>
      </c>
      <c r="X269" s="449" t="b">
        <f t="shared" si="75"/>
        <v>1</v>
      </c>
      <c r="Y269" s="449" t="b">
        <f t="shared" si="76"/>
        <v>1</v>
      </c>
      <c r="Z269" s="449" t="b">
        <f t="shared" si="77"/>
        <v>1</v>
      </c>
      <c r="AA269" s="449" t="b">
        <f t="shared" si="78"/>
        <v>1</v>
      </c>
      <c r="AB269" s="449" t="b">
        <f t="shared" si="79"/>
        <v>1</v>
      </c>
    </row>
    <row r="270" spans="1:28" x14ac:dyDescent="0.25">
      <c r="A270" s="315"/>
      <c r="B270" s="315"/>
      <c r="C270" s="315"/>
      <c r="D270" s="315"/>
      <c r="E270" s="315"/>
      <c r="F270" s="315"/>
      <c r="G270" s="315"/>
      <c r="H270" s="315"/>
      <c r="I270" s="315"/>
      <c r="J270" s="315"/>
      <c r="K270" s="315"/>
      <c r="L270" s="315"/>
      <c r="M270" s="315"/>
      <c r="N270" s="315"/>
    </row>
    <row r="271" spans="1:28" x14ac:dyDescent="0.25">
      <c r="A271" s="315"/>
      <c r="B271" s="315"/>
      <c r="C271" s="315"/>
      <c r="D271" s="315"/>
      <c r="E271" s="315"/>
      <c r="F271" s="315"/>
      <c r="G271" s="315"/>
      <c r="H271" s="315"/>
      <c r="I271" s="315"/>
      <c r="J271" s="315"/>
      <c r="K271" s="315"/>
      <c r="L271" s="315"/>
      <c r="M271" s="315"/>
      <c r="N271" s="315"/>
    </row>
  </sheetData>
  <sheetProtection algorithmName="SHA-512" hashValue="E2BYGN5BjmoNY5ybcsTBAVOETakHVKXqjd4lwHpNJUelHRebd6HhWpQZigFTlGbKC9CAW9rXe5kH/7RNgejOPQ==" saltValue="CIM/EpLp0LTSnoJhfgKW8g==" spinCount="100000" sheet="1" objects="1" scenarios="1"/>
  <mergeCells count="11">
    <mergeCell ref="P17:S17"/>
    <mergeCell ref="T17:AB17"/>
    <mergeCell ref="C18:D18"/>
    <mergeCell ref="F18:G18"/>
    <mergeCell ref="I18:J18"/>
    <mergeCell ref="B12:M12"/>
    <mergeCell ref="B6:M6"/>
    <mergeCell ref="B8:M8"/>
    <mergeCell ref="B9:M9"/>
    <mergeCell ref="B10:M10"/>
    <mergeCell ref="B11:M11"/>
  </mergeCells>
  <conditionalFormatting sqref="L15">
    <cfRule type="cellIs" dxfId="203" priority="7" operator="equal">
      <formula>"TRUE"</formula>
    </cfRule>
    <cfRule type="cellIs" dxfId="202" priority="8" operator="equal">
      <formula>"FALSE"</formula>
    </cfRule>
  </conditionalFormatting>
  <dataValidations count="3">
    <dataValidation type="list" allowBlank="1" showInputMessage="1" showErrorMessage="1" sqref="L20:L269" xr:uid="{00000000-0002-0000-0E00-000000000000}">
      <formula1>Countries2</formula1>
    </dataValidation>
    <dataValidation type="list" allowBlank="1" showInputMessage="1" showErrorMessage="1" sqref="F20:F269 C20:C269 I20:I269" xr:uid="{00000000-0002-0000-0E00-000001000000}">
      <formula1>countries</formula1>
    </dataValidation>
    <dataValidation type="whole" operator="greaterThanOrEqual" allowBlank="1" showInputMessage="1" showErrorMessage="1" promptTitle="Input data" prompt="Insert a non-negative integer number" sqref="G20:G269 D20:D269 J20:J269" xr:uid="{00000000-0002-0000-0E00-000002000000}">
      <formula1>0</formula1>
    </dataValidation>
  </dataValidations>
  <pageMargins left="0.7" right="0.7" top="0.75" bottom="0.75" header="0.3" footer="0.3"/>
  <pageSetup paperSize="9" scale="75" fitToHeight="0" orientation="landscape" horizontalDpi="300" verticalDpi="300"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I335"/>
  <sheetViews>
    <sheetView zoomScaleNormal="100" zoomScaleSheetLayoutView="100" workbookViewId="0"/>
  </sheetViews>
  <sheetFormatPr defaultRowHeight="15.75" x14ac:dyDescent="0.25"/>
  <cols>
    <col min="1" max="2" width="2.7109375" style="427" customWidth="1"/>
    <col min="3" max="3" width="5.7109375" style="429" customWidth="1"/>
    <col min="4" max="4" width="154.5703125" style="427" customWidth="1"/>
    <col min="5" max="5" width="2.5703125" style="427" customWidth="1"/>
    <col min="6" max="6" width="23.42578125" style="427" customWidth="1"/>
    <col min="7" max="7" width="5.7109375" style="427" customWidth="1"/>
    <col min="8" max="9" width="2.7109375" style="427" customWidth="1"/>
    <col min="10" max="16384" width="9.140625" style="427"/>
  </cols>
  <sheetData>
    <row r="1" spans="1:9" x14ac:dyDescent="0.25">
      <c r="A1" s="14"/>
      <c r="B1" s="6" t="s">
        <v>825</v>
      </c>
      <c r="C1" s="14"/>
      <c r="D1" s="11"/>
      <c r="E1" s="11"/>
      <c r="F1" s="11"/>
      <c r="G1" s="11"/>
      <c r="H1" s="11"/>
      <c r="I1" s="11"/>
    </row>
    <row r="2" spans="1:9" x14ac:dyDescent="0.25">
      <c r="A2" s="14"/>
      <c r="B2" s="11"/>
      <c r="C2" s="14"/>
      <c r="D2" s="11"/>
      <c r="E2" s="11"/>
      <c r="F2" s="11"/>
      <c r="G2" s="11"/>
      <c r="H2" s="11"/>
      <c r="I2" s="11"/>
    </row>
    <row r="3" spans="1:9" x14ac:dyDescent="0.25">
      <c r="A3" s="14"/>
      <c r="B3" s="17"/>
      <c r="C3" s="14"/>
      <c r="D3" s="11"/>
      <c r="E3" s="11"/>
      <c r="F3" s="11"/>
      <c r="G3" s="11"/>
      <c r="H3" s="11"/>
      <c r="I3" s="11"/>
    </row>
    <row r="4" spans="1:9" x14ac:dyDescent="0.25">
      <c r="A4" s="14"/>
      <c r="B4" s="11"/>
      <c r="C4" s="14"/>
      <c r="D4" s="11"/>
      <c r="E4" s="11"/>
      <c r="F4" s="11"/>
      <c r="G4" s="11"/>
      <c r="H4" s="11"/>
      <c r="I4" s="11"/>
    </row>
    <row r="5" spans="1:9" x14ac:dyDescent="0.25">
      <c r="A5" s="14"/>
      <c r="B5" s="11"/>
      <c r="C5" s="14"/>
      <c r="D5" s="11"/>
      <c r="E5" s="11"/>
      <c r="F5" s="11"/>
      <c r="G5" s="11"/>
      <c r="H5" s="11"/>
      <c r="I5" s="11"/>
    </row>
    <row r="6" spans="1:9" x14ac:dyDescent="0.25">
      <c r="A6" s="14"/>
      <c r="B6" s="462" t="s">
        <v>130</v>
      </c>
      <c r="C6" s="462"/>
      <c r="D6" s="462"/>
      <c r="E6" s="462"/>
      <c r="F6" s="462"/>
      <c r="G6" s="462"/>
      <c r="H6" s="462"/>
      <c r="I6" s="11"/>
    </row>
    <row r="7" spans="1:9" x14ac:dyDescent="0.25">
      <c r="A7" s="14"/>
      <c r="B7" s="586"/>
      <c r="C7" s="586"/>
      <c r="D7" s="586"/>
      <c r="E7" s="586"/>
      <c r="F7" s="586"/>
      <c r="G7" s="586"/>
      <c r="H7" s="586"/>
      <c r="I7" s="11"/>
    </row>
    <row r="8" spans="1:9" x14ac:dyDescent="0.25">
      <c r="A8" s="14"/>
      <c r="B8" s="587" t="s">
        <v>16</v>
      </c>
      <c r="C8" s="587"/>
      <c r="D8" s="587"/>
      <c r="E8" s="9"/>
      <c r="F8" s="9"/>
      <c r="G8" s="251"/>
      <c r="H8" s="11"/>
      <c r="I8" s="11"/>
    </row>
    <row r="9" spans="1:9" x14ac:dyDescent="0.25">
      <c r="A9" s="14"/>
      <c r="B9" s="11"/>
      <c r="C9" s="14"/>
      <c r="D9" s="98"/>
      <c r="E9" s="98"/>
      <c r="F9" s="98"/>
      <c r="G9" s="11"/>
      <c r="H9" s="11"/>
      <c r="I9" s="11"/>
    </row>
    <row r="10" spans="1:9" x14ac:dyDescent="0.25">
      <c r="A10" s="14"/>
      <c r="B10" s="14"/>
      <c r="C10" s="473">
        <v>2</v>
      </c>
      <c r="D10" s="470" t="s">
        <v>614</v>
      </c>
      <c r="E10" s="470"/>
      <c r="F10" s="470"/>
      <c r="G10" s="584"/>
      <c r="H10" s="11"/>
      <c r="I10" s="11"/>
    </row>
    <row r="11" spans="1:9" x14ac:dyDescent="0.25">
      <c r="A11" s="14"/>
      <c r="B11" s="14"/>
      <c r="C11" s="474"/>
      <c r="D11" s="471"/>
      <c r="E11" s="471"/>
      <c r="F11" s="471"/>
      <c r="G11" s="585"/>
      <c r="H11" s="11"/>
      <c r="I11" s="11"/>
    </row>
    <row r="12" spans="1:9" x14ac:dyDescent="0.25">
      <c r="A12" s="14"/>
      <c r="B12" s="14"/>
      <c r="C12" s="275"/>
      <c r="D12" s="4"/>
      <c r="E12" s="4"/>
      <c r="F12" s="4"/>
      <c r="G12" s="296"/>
      <c r="H12" s="11"/>
      <c r="I12" s="11"/>
    </row>
    <row r="13" spans="1:9" ht="30.95" customHeight="1" x14ac:dyDescent="0.25">
      <c r="A13" s="14"/>
      <c r="B13" s="14"/>
      <c r="C13" s="275"/>
      <c r="D13" s="91" t="s">
        <v>615</v>
      </c>
      <c r="E13" s="91"/>
      <c r="F13" s="284" t="b">
        <f>'Section B'!C28+'Section B'!C45+'Section B'!C64='Section B'!D12</f>
        <v>1</v>
      </c>
      <c r="G13" s="19"/>
      <c r="H13" s="11"/>
      <c r="I13" s="11"/>
    </row>
    <row r="14" spans="1:9" x14ac:dyDescent="0.25">
      <c r="A14" s="14"/>
      <c r="B14" s="14"/>
      <c r="C14" s="275"/>
      <c r="D14" s="4"/>
      <c r="E14" s="4"/>
      <c r="F14" s="284"/>
      <c r="G14" s="19"/>
      <c r="H14" s="11"/>
      <c r="I14" s="11"/>
    </row>
    <row r="15" spans="1:9" ht="30.95" customHeight="1" x14ac:dyDescent="0.25">
      <c r="A15" s="14"/>
      <c r="B15" s="14"/>
      <c r="C15" s="275"/>
      <c r="D15" s="91" t="s">
        <v>616</v>
      </c>
      <c r="E15" s="91"/>
      <c r="F15" s="284" t="b">
        <f>'Section B'!C30+'Section B'!C48+'Section B'!C67='Section D'!D15</f>
        <v>1</v>
      </c>
      <c r="G15" s="19"/>
      <c r="H15" s="11"/>
      <c r="I15" s="11"/>
    </row>
    <row r="16" spans="1:9" x14ac:dyDescent="0.25">
      <c r="A16" s="14"/>
      <c r="B16" s="14"/>
      <c r="C16" s="275"/>
      <c r="D16" s="4"/>
      <c r="E16" s="4"/>
      <c r="F16" s="4"/>
      <c r="G16" s="19"/>
      <c r="H16" s="11"/>
      <c r="I16" s="11"/>
    </row>
    <row r="17" spans="1:9" ht="30.95" customHeight="1" x14ac:dyDescent="0.25">
      <c r="A17" s="14"/>
      <c r="B17" s="14"/>
      <c r="C17" s="275"/>
      <c r="D17" s="91" t="s">
        <v>619</v>
      </c>
      <c r="E17" s="91"/>
      <c r="F17" s="284" t="b">
        <f>'Section B'!C36+'Section B'!C54+'Section B'!C73='Section B'!D15</f>
        <v>1</v>
      </c>
      <c r="G17" s="19"/>
      <c r="H17" s="11"/>
      <c r="I17" s="11"/>
    </row>
    <row r="18" spans="1:9" x14ac:dyDescent="0.25">
      <c r="A18" s="14"/>
      <c r="B18" s="14"/>
      <c r="C18" s="275"/>
      <c r="D18" s="4"/>
      <c r="E18" s="4"/>
      <c r="F18" s="91"/>
      <c r="G18" s="19"/>
      <c r="H18" s="11"/>
      <c r="I18" s="11"/>
    </row>
    <row r="19" spans="1:9" ht="30.95" customHeight="1" x14ac:dyDescent="0.25">
      <c r="A19" s="14"/>
      <c r="B19" s="14"/>
      <c r="C19" s="275"/>
      <c r="D19" s="91" t="s">
        <v>620</v>
      </c>
      <c r="E19" s="91"/>
      <c r="F19" s="284" t="b">
        <f>'Section B'!C39+'Section B'!C57+'Section B'!C76='Section B'!D18</f>
        <v>1</v>
      </c>
      <c r="G19" s="19"/>
      <c r="H19" s="11"/>
      <c r="I19" s="11"/>
    </row>
    <row r="20" spans="1:9" x14ac:dyDescent="0.25">
      <c r="A20" s="14"/>
      <c r="B20" s="14"/>
      <c r="C20" s="275"/>
      <c r="D20" s="4"/>
      <c r="E20" s="4"/>
      <c r="F20" s="4"/>
      <c r="G20" s="296"/>
      <c r="H20" s="11"/>
      <c r="I20" s="11"/>
    </row>
    <row r="21" spans="1:9" x14ac:dyDescent="0.25">
      <c r="A21" s="14"/>
      <c r="B21" s="14"/>
      <c r="C21" s="294" t="s">
        <v>1</v>
      </c>
      <c r="D21" s="4" t="s">
        <v>567</v>
      </c>
      <c r="E21" s="4"/>
      <c r="F21" s="4"/>
      <c r="G21" s="32"/>
      <c r="H21" s="11"/>
      <c r="I21" s="11"/>
    </row>
    <row r="22" spans="1:9" x14ac:dyDescent="0.25">
      <c r="A22" s="14"/>
      <c r="B22" s="14"/>
      <c r="C22" s="35"/>
      <c r="D22" s="4"/>
      <c r="E22" s="4"/>
      <c r="F22" s="4"/>
      <c r="G22" s="32"/>
      <c r="H22" s="11"/>
      <c r="I22" s="11"/>
    </row>
    <row r="23" spans="1:9" ht="30.95" customHeight="1" x14ac:dyDescent="0.25">
      <c r="A23" s="14"/>
      <c r="B23" s="14"/>
      <c r="C23" s="33"/>
      <c r="D23" s="91" t="s">
        <v>617</v>
      </c>
      <c r="E23" s="91"/>
      <c r="F23" s="284" t="b">
        <f>'Section B'!C28&lt;='Section B'!D12</f>
        <v>1</v>
      </c>
      <c r="G23" s="34"/>
      <c r="H23" s="11"/>
      <c r="I23" s="11"/>
    </row>
    <row r="24" spans="1:9" x14ac:dyDescent="0.25">
      <c r="A24" s="14"/>
      <c r="B24" s="14"/>
      <c r="C24" s="35"/>
      <c r="D24" s="4"/>
      <c r="E24" s="4"/>
      <c r="F24" s="4"/>
      <c r="G24" s="34"/>
      <c r="H24" s="11"/>
      <c r="I24" s="11"/>
    </row>
    <row r="25" spans="1:9" ht="30.95" customHeight="1" x14ac:dyDescent="0.25">
      <c r="A25" s="14"/>
      <c r="B25" s="14"/>
      <c r="C25" s="33"/>
      <c r="D25" s="91" t="s">
        <v>110</v>
      </c>
      <c r="E25" s="91"/>
      <c r="F25" s="284" t="b">
        <f>'Section B'!C30&lt;='Section D'!D15</f>
        <v>1</v>
      </c>
      <c r="G25" s="34"/>
      <c r="H25" s="11"/>
      <c r="I25" s="11"/>
    </row>
    <row r="26" spans="1:9" x14ac:dyDescent="0.25">
      <c r="A26" s="14"/>
      <c r="B26" s="14"/>
      <c r="C26" s="35"/>
      <c r="D26" s="4"/>
      <c r="E26" s="4"/>
      <c r="F26" s="4"/>
      <c r="G26" s="34"/>
      <c r="H26" s="11"/>
      <c r="I26" s="11"/>
    </row>
    <row r="27" spans="1:9" ht="30.95" customHeight="1" x14ac:dyDescent="0.25">
      <c r="A27" s="14"/>
      <c r="B27" s="14"/>
      <c r="C27" s="275"/>
      <c r="D27" s="91" t="s">
        <v>618</v>
      </c>
      <c r="E27" s="91"/>
      <c r="F27" s="284" t="b">
        <f>'Section B'!C36&lt;='Section B'!D15</f>
        <v>1</v>
      </c>
      <c r="G27" s="296"/>
      <c r="H27" s="11"/>
      <c r="I27" s="11"/>
    </row>
    <row r="28" spans="1:9" x14ac:dyDescent="0.25">
      <c r="A28" s="14"/>
      <c r="B28" s="14"/>
      <c r="C28" s="275"/>
      <c r="D28" s="91"/>
      <c r="E28" s="91"/>
      <c r="F28" s="91"/>
      <c r="G28" s="296"/>
      <c r="H28" s="11"/>
      <c r="I28" s="11"/>
    </row>
    <row r="29" spans="1:9" ht="30.95" customHeight="1" x14ac:dyDescent="0.25">
      <c r="A29" s="14"/>
      <c r="B29" s="14"/>
      <c r="C29" s="275"/>
      <c r="D29" s="91" t="s">
        <v>621</v>
      </c>
      <c r="E29" s="91"/>
      <c r="F29" s="284" t="b">
        <f>'Section B'!C39&lt;='Section B'!D18</f>
        <v>1</v>
      </c>
      <c r="G29" s="296"/>
      <c r="H29" s="11"/>
      <c r="I29" s="11"/>
    </row>
    <row r="30" spans="1:9" x14ac:dyDescent="0.25">
      <c r="A30" s="14"/>
      <c r="B30" s="14"/>
      <c r="C30" s="24"/>
      <c r="D30" s="11"/>
      <c r="E30" s="11"/>
      <c r="F30" s="11"/>
      <c r="G30" s="34"/>
      <c r="H30" s="11"/>
      <c r="I30" s="11"/>
    </row>
    <row r="31" spans="1:9" x14ac:dyDescent="0.25">
      <c r="A31" s="14"/>
      <c r="B31" s="14"/>
      <c r="C31" s="294" t="s">
        <v>2</v>
      </c>
      <c r="D31" s="4" t="s">
        <v>570</v>
      </c>
      <c r="E31" s="4"/>
      <c r="F31" s="4"/>
      <c r="G31" s="34"/>
      <c r="H31" s="11"/>
      <c r="I31" s="11"/>
    </row>
    <row r="32" spans="1:9" x14ac:dyDescent="0.25">
      <c r="A32" s="14"/>
      <c r="B32" s="14"/>
      <c r="C32" s="294"/>
      <c r="D32" s="4"/>
      <c r="E32" s="4"/>
      <c r="F32" s="284"/>
      <c r="G32" s="34"/>
      <c r="H32" s="11"/>
      <c r="I32" s="11"/>
    </row>
    <row r="33" spans="1:9" ht="30.95" customHeight="1" x14ac:dyDescent="0.25">
      <c r="A33" s="14"/>
      <c r="B33" s="14"/>
      <c r="C33" s="35"/>
      <c r="D33" s="91" t="s">
        <v>622</v>
      </c>
      <c r="E33" s="91"/>
      <c r="F33" s="284" t="b">
        <f>'Section B'!C45&lt;='Section B'!D12</f>
        <v>1</v>
      </c>
      <c r="G33" s="34"/>
      <c r="H33" s="11"/>
      <c r="I33" s="11"/>
    </row>
    <row r="34" spans="1:9" x14ac:dyDescent="0.25">
      <c r="A34" s="14"/>
      <c r="B34" s="14"/>
      <c r="C34" s="33"/>
      <c r="D34" s="4"/>
      <c r="E34" s="4"/>
      <c r="F34" s="4"/>
      <c r="G34" s="34"/>
      <c r="H34" s="11"/>
      <c r="I34" s="11"/>
    </row>
    <row r="35" spans="1:9" ht="30.95" customHeight="1" x14ac:dyDescent="0.25">
      <c r="A35" s="14"/>
      <c r="B35" s="14"/>
      <c r="C35" s="35"/>
      <c r="D35" s="91" t="s">
        <v>151</v>
      </c>
      <c r="E35" s="91"/>
      <c r="F35" s="284" t="b">
        <f>'Section B'!C48&lt;='Section D'!D15</f>
        <v>1</v>
      </c>
      <c r="G35" s="34"/>
      <c r="H35" s="11"/>
      <c r="I35" s="11"/>
    </row>
    <row r="36" spans="1:9" x14ac:dyDescent="0.25">
      <c r="A36" s="14"/>
      <c r="B36" s="14"/>
      <c r="C36" s="33"/>
      <c r="D36" s="4"/>
      <c r="E36" s="4"/>
      <c r="F36" s="4"/>
      <c r="G36" s="34"/>
      <c r="H36" s="11"/>
      <c r="I36" s="11"/>
    </row>
    <row r="37" spans="1:9" ht="30.95" customHeight="1" x14ac:dyDescent="0.25">
      <c r="A37" s="14"/>
      <c r="B37" s="14"/>
      <c r="C37" s="35"/>
      <c r="D37" s="91" t="s">
        <v>623</v>
      </c>
      <c r="E37" s="91"/>
      <c r="F37" s="284" t="b">
        <f>'Section B'!C54&lt;='Section B'!D15</f>
        <v>1</v>
      </c>
      <c r="G37" s="34"/>
      <c r="H37" s="11"/>
      <c r="I37" s="11"/>
    </row>
    <row r="38" spans="1:9" x14ac:dyDescent="0.25">
      <c r="A38" s="14"/>
      <c r="B38" s="14"/>
      <c r="C38" s="35"/>
      <c r="D38" s="91"/>
      <c r="E38" s="91"/>
      <c r="F38" s="91"/>
      <c r="G38" s="34"/>
      <c r="H38" s="11"/>
      <c r="I38" s="11"/>
    </row>
    <row r="39" spans="1:9" ht="30.95" customHeight="1" x14ac:dyDescent="0.25">
      <c r="A39" s="14"/>
      <c r="B39" s="14"/>
      <c r="C39" s="33"/>
      <c r="D39" s="91" t="s">
        <v>624</v>
      </c>
      <c r="E39" s="91"/>
      <c r="F39" s="284" t="b">
        <f>'Section B'!C57&lt;='Section B'!D18</f>
        <v>1</v>
      </c>
      <c r="G39" s="34"/>
      <c r="H39" s="11"/>
      <c r="I39" s="11"/>
    </row>
    <row r="40" spans="1:9" x14ac:dyDescent="0.25">
      <c r="A40" s="14"/>
      <c r="B40" s="14"/>
      <c r="C40" s="275"/>
      <c r="D40" s="4"/>
      <c r="E40" s="4"/>
      <c r="F40" s="4"/>
      <c r="G40" s="19"/>
      <c r="H40" s="11"/>
      <c r="I40" s="11"/>
    </row>
    <row r="41" spans="1:9" x14ac:dyDescent="0.25">
      <c r="A41" s="14"/>
      <c r="B41" s="14"/>
      <c r="C41" s="294" t="s">
        <v>3</v>
      </c>
      <c r="D41" s="4" t="s">
        <v>571</v>
      </c>
      <c r="E41" s="4"/>
      <c r="F41" s="4"/>
      <c r="G41" s="34"/>
      <c r="H41" s="11"/>
      <c r="I41" s="11"/>
    </row>
    <row r="42" spans="1:9" x14ac:dyDescent="0.25">
      <c r="A42" s="14"/>
      <c r="B42" s="14"/>
      <c r="C42" s="294"/>
      <c r="D42" s="4"/>
      <c r="E42" s="4"/>
      <c r="F42" s="4"/>
      <c r="G42" s="34"/>
      <c r="H42" s="11"/>
      <c r="I42" s="11"/>
    </row>
    <row r="43" spans="1:9" ht="30.95" customHeight="1" x14ac:dyDescent="0.25">
      <c r="A43" s="14"/>
      <c r="B43" s="14"/>
      <c r="C43" s="35"/>
      <c r="D43" s="91" t="s">
        <v>625</v>
      </c>
      <c r="E43" s="91"/>
      <c r="F43" s="284" t="b">
        <f>'Section B'!C64&lt;='Section B'!D12</f>
        <v>1</v>
      </c>
      <c r="G43" s="34"/>
      <c r="H43" s="11"/>
      <c r="I43" s="11"/>
    </row>
    <row r="44" spans="1:9" x14ac:dyDescent="0.25">
      <c r="A44" s="14"/>
      <c r="B44" s="14"/>
      <c r="C44" s="33"/>
      <c r="D44" s="4"/>
      <c r="E44" s="4"/>
      <c r="F44" s="4"/>
      <c r="G44" s="34"/>
      <c r="H44" s="11"/>
      <c r="I44" s="11"/>
    </row>
    <row r="45" spans="1:9" ht="30.95" customHeight="1" x14ac:dyDescent="0.25">
      <c r="A45" s="14"/>
      <c r="B45" s="14"/>
      <c r="C45" s="33"/>
      <c r="D45" s="91" t="s">
        <v>111</v>
      </c>
      <c r="E45" s="91"/>
      <c r="F45" s="284" t="b">
        <f>'Section B'!C67&lt;='Section D'!D15</f>
        <v>1</v>
      </c>
      <c r="G45" s="34"/>
      <c r="H45" s="11"/>
      <c r="I45" s="11"/>
    </row>
    <row r="46" spans="1:9" x14ac:dyDescent="0.25">
      <c r="A46" s="14"/>
      <c r="B46" s="14"/>
      <c r="C46" s="35"/>
      <c r="D46" s="91"/>
      <c r="E46" s="91"/>
      <c r="F46" s="91"/>
      <c r="G46" s="34"/>
      <c r="H46" s="11"/>
      <c r="I46" s="11"/>
    </row>
    <row r="47" spans="1:9" ht="30.95" customHeight="1" x14ac:dyDescent="0.25">
      <c r="A47" s="14"/>
      <c r="B47" s="14"/>
      <c r="C47" s="33"/>
      <c r="D47" s="91" t="s">
        <v>626</v>
      </c>
      <c r="E47" s="91"/>
      <c r="F47" s="284" t="b">
        <f>'Section B'!C73&lt;='Section B'!D15</f>
        <v>1</v>
      </c>
      <c r="G47" s="34"/>
      <c r="H47" s="11"/>
      <c r="I47" s="11"/>
    </row>
    <row r="48" spans="1:9" x14ac:dyDescent="0.25">
      <c r="A48" s="14"/>
      <c r="B48" s="14"/>
      <c r="C48" s="35"/>
      <c r="D48" s="91"/>
      <c r="E48" s="91"/>
      <c r="F48" s="91"/>
      <c r="G48" s="34"/>
      <c r="H48" s="11"/>
      <c r="I48" s="11"/>
    </row>
    <row r="49" spans="1:9" ht="30.95" customHeight="1" x14ac:dyDescent="0.25">
      <c r="A49" s="14"/>
      <c r="B49" s="14"/>
      <c r="C49" s="35"/>
      <c r="D49" s="91" t="s">
        <v>627</v>
      </c>
      <c r="E49" s="91"/>
      <c r="F49" s="284" t="b">
        <f>'Section B'!C76&lt;='Section B'!D18</f>
        <v>1</v>
      </c>
      <c r="G49" s="34"/>
      <c r="H49" s="11"/>
      <c r="I49" s="11"/>
    </row>
    <row r="50" spans="1:9" x14ac:dyDescent="0.25">
      <c r="A50" s="14"/>
      <c r="B50" s="14"/>
      <c r="C50" s="81"/>
      <c r="D50" s="252"/>
      <c r="E50" s="252"/>
      <c r="F50" s="252"/>
      <c r="G50" s="37"/>
      <c r="H50" s="11"/>
      <c r="I50" s="11"/>
    </row>
    <row r="51" spans="1:9" x14ac:dyDescent="0.25">
      <c r="A51" s="14"/>
      <c r="B51" s="14"/>
      <c r="C51" s="82"/>
      <c r="D51" s="30"/>
      <c r="E51" s="30"/>
      <c r="F51" s="30"/>
      <c r="G51" s="30"/>
      <c r="H51" s="11"/>
      <c r="I51" s="11"/>
    </row>
    <row r="52" spans="1:9" x14ac:dyDescent="0.25">
      <c r="A52" s="14"/>
      <c r="B52" s="14"/>
      <c r="C52" s="473">
        <v>3</v>
      </c>
      <c r="D52" s="470" t="s">
        <v>0</v>
      </c>
      <c r="E52" s="470"/>
      <c r="F52" s="470"/>
      <c r="G52" s="584"/>
      <c r="H52" s="11"/>
      <c r="I52" s="11"/>
    </row>
    <row r="53" spans="1:9" x14ac:dyDescent="0.25">
      <c r="A53" s="14"/>
      <c r="B53" s="14"/>
      <c r="C53" s="474"/>
      <c r="D53" s="471"/>
      <c r="E53" s="471"/>
      <c r="F53" s="471"/>
      <c r="G53" s="585"/>
      <c r="H53" s="11"/>
      <c r="I53" s="11"/>
    </row>
    <row r="54" spans="1:9" x14ac:dyDescent="0.25">
      <c r="A54" s="14"/>
      <c r="B54" s="14"/>
      <c r="C54" s="275"/>
      <c r="D54" s="48"/>
      <c r="E54" s="48"/>
      <c r="F54" s="48"/>
      <c r="G54" s="296"/>
      <c r="H54" s="11"/>
      <c r="I54" s="11"/>
    </row>
    <row r="55" spans="1:9" ht="30.95" customHeight="1" x14ac:dyDescent="0.25">
      <c r="A55" s="14"/>
      <c r="B55" s="14"/>
      <c r="C55" s="275"/>
      <c r="D55" s="91" t="s">
        <v>628</v>
      </c>
      <c r="E55" s="91"/>
      <c r="F55" s="284" t="b">
        <f>'Section B'!C87+'Section B'!C106='Section B'!D12</f>
        <v>1</v>
      </c>
      <c r="G55" s="296"/>
      <c r="H55" s="11"/>
      <c r="I55" s="11"/>
    </row>
    <row r="56" spans="1:9" x14ac:dyDescent="0.25">
      <c r="A56" s="14"/>
      <c r="B56" s="14"/>
      <c r="C56" s="275"/>
      <c r="D56" s="4"/>
      <c r="E56" s="4"/>
      <c r="F56" s="284"/>
      <c r="G56" s="296"/>
      <c r="H56" s="11"/>
      <c r="I56" s="11"/>
    </row>
    <row r="57" spans="1:9" ht="30.95" customHeight="1" x14ac:dyDescent="0.25">
      <c r="A57" s="14"/>
      <c r="B57" s="14"/>
      <c r="C57" s="275"/>
      <c r="D57" s="91" t="s">
        <v>131</v>
      </c>
      <c r="E57" s="91"/>
      <c r="F57" s="284" t="b">
        <f>'Section B'!C90+'Section B'!C109='Section D'!D15</f>
        <v>1</v>
      </c>
      <c r="G57" s="296"/>
      <c r="H57" s="11"/>
      <c r="I57" s="11"/>
    </row>
    <row r="58" spans="1:9" x14ac:dyDescent="0.25">
      <c r="A58" s="14"/>
      <c r="B58" s="14"/>
      <c r="C58" s="275"/>
      <c r="D58" s="4"/>
      <c r="E58" s="4"/>
      <c r="F58" s="4"/>
      <c r="G58" s="296"/>
      <c r="H58" s="11"/>
      <c r="I58" s="11"/>
    </row>
    <row r="59" spans="1:9" ht="30.95" customHeight="1" x14ac:dyDescent="0.25">
      <c r="A59" s="14"/>
      <c r="B59" s="14"/>
      <c r="C59" s="275"/>
      <c r="D59" s="91" t="s">
        <v>629</v>
      </c>
      <c r="E59" s="91"/>
      <c r="F59" s="284" t="b">
        <f>'Section B'!C96+'Section B'!C115='Section B'!D15</f>
        <v>1</v>
      </c>
      <c r="G59" s="296"/>
      <c r="H59" s="11"/>
      <c r="I59" s="11"/>
    </row>
    <row r="60" spans="1:9" x14ac:dyDescent="0.25">
      <c r="A60" s="14"/>
      <c r="B60" s="14"/>
      <c r="C60" s="275"/>
      <c r="D60" s="91"/>
      <c r="E60" s="91"/>
      <c r="F60" s="91"/>
      <c r="G60" s="296"/>
      <c r="H60" s="11"/>
      <c r="I60" s="11"/>
    </row>
    <row r="61" spans="1:9" ht="30.95" customHeight="1" x14ac:dyDescent="0.25">
      <c r="A61" s="14"/>
      <c r="B61" s="14"/>
      <c r="C61" s="275"/>
      <c r="D61" s="91" t="s">
        <v>630</v>
      </c>
      <c r="E61" s="91"/>
      <c r="F61" s="284" t="b">
        <f>'Section B'!C99+'Section B'!C118='Section B'!D18</f>
        <v>1</v>
      </c>
      <c r="G61" s="296"/>
      <c r="H61" s="11"/>
      <c r="I61" s="11"/>
    </row>
    <row r="62" spans="1:9" x14ac:dyDescent="0.25">
      <c r="A62" s="14"/>
      <c r="B62" s="14"/>
      <c r="C62" s="275"/>
      <c r="D62" s="91"/>
      <c r="E62" s="91"/>
      <c r="F62" s="91"/>
      <c r="G62" s="296"/>
      <c r="H62" s="11"/>
      <c r="I62" s="11"/>
    </row>
    <row r="63" spans="1:9" x14ac:dyDescent="0.25">
      <c r="A63" s="14"/>
      <c r="B63" s="14"/>
      <c r="C63" s="294" t="s">
        <v>4</v>
      </c>
      <c r="D63" s="4" t="s">
        <v>572</v>
      </c>
      <c r="E63" s="4"/>
      <c r="F63" s="4"/>
      <c r="G63" s="296"/>
      <c r="H63" s="11"/>
      <c r="I63" s="11"/>
    </row>
    <row r="64" spans="1:9" x14ac:dyDescent="0.25">
      <c r="A64" s="14"/>
      <c r="B64" s="14"/>
      <c r="C64" s="294"/>
      <c r="D64" s="27"/>
      <c r="E64" s="27"/>
      <c r="F64" s="27"/>
      <c r="G64" s="296"/>
      <c r="H64" s="11"/>
      <c r="I64" s="11"/>
    </row>
    <row r="65" spans="1:9" ht="30.95" customHeight="1" x14ac:dyDescent="0.25">
      <c r="A65" s="14"/>
      <c r="B65" s="14"/>
      <c r="C65" s="35"/>
      <c r="D65" s="91" t="s">
        <v>636</v>
      </c>
      <c r="E65" s="91"/>
      <c r="F65" s="284" t="b">
        <f>'Section B'!C87&lt;='Section B'!D12</f>
        <v>1</v>
      </c>
      <c r="G65" s="34"/>
      <c r="H65" s="11"/>
      <c r="I65" s="11"/>
    </row>
    <row r="66" spans="1:9" x14ac:dyDescent="0.25">
      <c r="A66" s="14"/>
      <c r="B66" s="14"/>
      <c r="C66" s="33"/>
      <c r="D66" s="4"/>
      <c r="E66" s="4"/>
      <c r="F66" s="4"/>
      <c r="G66" s="34"/>
      <c r="H66" s="11"/>
      <c r="I66" s="11"/>
    </row>
    <row r="67" spans="1:9" ht="30.95" customHeight="1" x14ac:dyDescent="0.25">
      <c r="A67" s="14"/>
      <c r="B67" s="14"/>
      <c r="C67" s="33"/>
      <c r="D67" s="91" t="s">
        <v>637</v>
      </c>
      <c r="E67" s="91"/>
      <c r="F67" s="284" t="b">
        <f>'Section B'!C90&lt;='Section D'!D15</f>
        <v>1</v>
      </c>
      <c r="G67" s="34"/>
      <c r="H67" s="11"/>
      <c r="I67" s="11"/>
    </row>
    <row r="68" spans="1:9" x14ac:dyDescent="0.25">
      <c r="A68" s="14"/>
      <c r="B68" s="14"/>
      <c r="C68" s="33"/>
      <c r="D68" s="4"/>
      <c r="E68" s="4"/>
      <c r="F68" s="4"/>
      <c r="G68" s="34"/>
      <c r="H68" s="11"/>
      <c r="I68" s="11"/>
    </row>
    <row r="69" spans="1:9" ht="30.95" customHeight="1" x14ac:dyDescent="0.25">
      <c r="A69" s="14"/>
      <c r="B69" s="14"/>
      <c r="C69" s="33"/>
      <c r="D69" s="91" t="s">
        <v>638</v>
      </c>
      <c r="E69" s="91"/>
      <c r="F69" s="284" t="b">
        <f>'Section B'!C96&lt;='Section B'!D15</f>
        <v>1</v>
      </c>
      <c r="G69" s="34"/>
      <c r="H69" s="11"/>
      <c r="I69" s="11"/>
    </row>
    <row r="70" spans="1:9" x14ac:dyDescent="0.25">
      <c r="A70" s="14"/>
      <c r="B70" s="14"/>
      <c r="C70" s="35"/>
      <c r="D70" s="91"/>
      <c r="E70" s="91"/>
      <c r="F70" s="91"/>
      <c r="G70" s="34"/>
      <c r="H70" s="11"/>
      <c r="I70" s="11"/>
    </row>
    <row r="71" spans="1:9" ht="30.95" customHeight="1" x14ac:dyDescent="0.25">
      <c r="A71" s="14"/>
      <c r="B71" s="14"/>
      <c r="C71" s="33"/>
      <c r="D71" s="91" t="s">
        <v>639</v>
      </c>
      <c r="E71" s="91"/>
      <c r="F71" s="284" t="b">
        <f>'Section B'!C99&lt;='Section B'!D18</f>
        <v>1</v>
      </c>
      <c r="G71" s="34"/>
      <c r="H71" s="11"/>
      <c r="I71" s="11"/>
    </row>
    <row r="72" spans="1:9" x14ac:dyDescent="0.25">
      <c r="A72" s="14"/>
      <c r="B72" s="14"/>
      <c r="C72" s="33"/>
      <c r="D72" s="91"/>
      <c r="E72" s="91"/>
      <c r="F72" s="91"/>
      <c r="G72" s="34"/>
      <c r="H72" s="11"/>
      <c r="I72" s="11"/>
    </row>
    <row r="73" spans="1:9" x14ac:dyDescent="0.25">
      <c r="A73" s="14"/>
      <c r="B73" s="14"/>
      <c r="C73" s="294" t="s">
        <v>5</v>
      </c>
      <c r="D73" s="4" t="s">
        <v>573</v>
      </c>
      <c r="E73" s="4"/>
      <c r="F73" s="4"/>
      <c r="G73" s="34"/>
      <c r="H73" s="11"/>
      <c r="I73" s="11"/>
    </row>
    <row r="74" spans="1:9" x14ac:dyDescent="0.25">
      <c r="A74" s="14"/>
      <c r="B74" s="14"/>
      <c r="C74" s="80"/>
      <c r="D74" s="27"/>
      <c r="E74" s="27"/>
      <c r="F74" s="284"/>
      <c r="G74" s="34"/>
      <c r="H74" s="11"/>
      <c r="I74" s="11"/>
    </row>
    <row r="75" spans="1:9" ht="30.95" customHeight="1" x14ac:dyDescent="0.25">
      <c r="A75" s="14"/>
      <c r="B75" s="14"/>
      <c r="C75" s="35"/>
      <c r="D75" s="91" t="s">
        <v>633</v>
      </c>
      <c r="E75" s="91"/>
      <c r="F75" s="284" t="b">
        <f>'Section B'!C106&lt;='Section B'!D12</f>
        <v>1</v>
      </c>
      <c r="G75" s="296"/>
      <c r="H75" s="11"/>
      <c r="I75" s="11"/>
    </row>
    <row r="76" spans="1:9" x14ac:dyDescent="0.25">
      <c r="A76" s="14"/>
      <c r="B76" s="14"/>
      <c r="C76" s="35"/>
      <c r="D76" s="4"/>
      <c r="E76" s="4"/>
      <c r="F76" s="4"/>
      <c r="G76" s="296"/>
      <c r="H76" s="11"/>
      <c r="I76" s="11"/>
    </row>
    <row r="77" spans="1:9" ht="30.95" customHeight="1" x14ac:dyDescent="0.25">
      <c r="A77" s="14"/>
      <c r="B77" s="14"/>
      <c r="C77" s="35"/>
      <c r="D77" s="91" t="s">
        <v>132</v>
      </c>
      <c r="E77" s="91"/>
      <c r="F77" s="284" t="b">
        <f>'Section B'!C109&lt;='Section D'!D15</f>
        <v>1</v>
      </c>
      <c r="G77" s="296"/>
      <c r="H77" s="11"/>
      <c r="I77" s="11"/>
    </row>
    <row r="78" spans="1:9" x14ac:dyDescent="0.25">
      <c r="A78" s="14"/>
      <c r="B78" s="14"/>
      <c r="C78" s="35"/>
      <c r="D78" s="4"/>
      <c r="E78" s="4"/>
      <c r="F78" s="4"/>
      <c r="G78" s="296"/>
      <c r="H78" s="11"/>
      <c r="I78" s="11"/>
    </row>
    <row r="79" spans="1:9" ht="30.95" customHeight="1" x14ac:dyDescent="0.25">
      <c r="A79" s="14"/>
      <c r="B79" s="14"/>
      <c r="C79" s="35"/>
      <c r="D79" s="91" t="s">
        <v>634</v>
      </c>
      <c r="E79" s="91"/>
      <c r="F79" s="284" t="b">
        <f>'Section B'!C115&lt;='Section B'!D15</f>
        <v>1</v>
      </c>
      <c r="G79" s="296"/>
      <c r="H79" s="11"/>
      <c r="I79" s="11"/>
    </row>
    <row r="80" spans="1:9" x14ac:dyDescent="0.25">
      <c r="A80" s="14"/>
      <c r="B80" s="14"/>
      <c r="C80" s="35"/>
      <c r="D80" s="91"/>
      <c r="E80" s="91"/>
      <c r="F80" s="91"/>
      <c r="G80" s="296"/>
      <c r="H80" s="11"/>
      <c r="I80" s="11"/>
    </row>
    <row r="81" spans="1:9" ht="30.95" customHeight="1" x14ac:dyDescent="0.25">
      <c r="A81" s="14"/>
      <c r="B81" s="14"/>
      <c r="C81" s="35"/>
      <c r="D81" s="91" t="s">
        <v>635</v>
      </c>
      <c r="E81" s="91"/>
      <c r="F81" s="284" t="b">
        <f>'Section B'!C118&lt;='Section B'!D18</f>
        <v>1</v>
      </c>
      <c r="G81" s="296"/>
      <c r="H81" s="11"/>
      <c r="I81" s="11"/>
    </row>
    <row r="82" spans="1:9" x14ac:dyDescent="0.25">
      <c r="A82" s="14"/>
      <c r="B82" s="14"/>
      <c r="C82" s="29"/>
      <c r="D82" s="119"/>
      <c r="E82" s="119"/>
      <c r="F82" s="119"/>
      <c r="G82" s="40"/>
      <c r="H82" s="11"/>
      <c r="I82" s="11"/>
    </row>
    <row r="83" spans="1:9" x14ac:dyDescent="0.25">
      <c r="A83" s="14"/>
      <c r="B83" s="14"/>
      <c r="C83" s="284"/>
      <c r="D83" s="4"/>
      <c r="E83" s="4"/>
      <c r="F83" s="4"/>
      <c r="G83" s="278"/>
      <c r="H83" s="11"/>
      <c r="I83" s="11"/>
    </row>
    <row r="84" spans="1:9" x14ac:dyDescent="0.25">
      <c r="A84" s="14"/>
      <c r="B84" s="14"/>
      <c r="C84" s="473">
        <v>4</v>
      </c>
      <c r="D84" s="470" t="s">
        <v>574</v>
      </c>
      <c r="E84" s="470"/>
      <c r="F84" s="470"/>
      <c r="G84" s="584"/>
      <c r="H84" s="11"/>
      <c r="I84" s="11"/>
    </row>
    <row r="85" spans="1:9" x14ac:dyDescent="0.25">
      <c r="A85" s="14"/>
      <c r="B85" s="14"/>
      <c r="C85" s="474"/>
      <c r="D85" s="471"/>
      <c r="E85" s="471"/>
      <c r="F85" s="471"/>
      <c r="G85" s="585"/>
      <c r="H85" s="11"/>
      <c r="I85" s="11"/>
    </row>
    <row r="86" spans="1:9" x14ac:dyDescent="0.25">
      <c r="A86" s="14"/>
      <c r="B86" s="14"/>
      <c r="C86" s="275"/>
      <c r="D86" s="27"/>
      <c r="E86" s="27"/>
      <c r="F86" s="27"/>
      <c r="G86" s="296"/>
      <c r="H86" s="11"/>
      <c r="I86" s="11"/>
    </row>
    <row r="87" spans="1:9" x14ac:dyDescent="0.25">
      <c r="A87" s="14"/>
      <c r="B87" s="14"/>
      <c r="C87" s="294" t="s">
        <v>10</v>
      </c>
      <c r="D87" s="4" t="s">
        <v>590</v>
      </c>
      <c r="E87" s="4"/>
      <c r="F87" s="4"/>
      <c r="G87" s="34"/>
      <c r="H87" s="11"/>
      <c r="I87" s="11"/>
    </row>
    <row r="88" spans="1:9" x14ac:dyDescent="0.25">
      <c r="A88" s="14"/>
      <c r="B88" s="14"/>
      <c r="C88" s="294"/>
      <c r="D88" s="27"/>
      <c r="E88" s="27"/>
      <c r="F88" s="27"/>
      <c r="G88" s="28"/>
      <c r="H88" s="11"/>
      <c r="I88" s="11"/>
    </row>
    <row r="89" spans="1:9" ht="30.95" customHeight="1" x14ac:dyDescent="0.25">
      <c r="A89" s="14"/>
      <c r="B89" s="14"/>
      <c r="C89" s="35"/>
      <c r="D89" s="91" t="s">
        <v>632</v>
      </c>
      <c r="E89" s="91"/>
      <c r="F89" s="284" t="b">
        <f>'Section B'!C129&lt;='Section B'!C28</f>
        <v>1</v>
      </c>
      <c r="G89" s="41"/>
      <c r="H89" s="11"/>
      <c r="I89" s="11"/>
    </row>
    <row r="90" spans="1:9" x14ac:dyDescent="0.25">
      <c r="A90" s="14"/>
      <c r="B90" s="14"/>
      <c r="C90" s="80"/>
      <c r="D90" s="4"/>
      <c r="E90" s="4"/>
      <c r="F90" s="11"/>
      <c r="G90" s="34"/>
      <c r="H90" s="11"/>
      <c r="I90" s="11"/>
    </row>
    <row r="91" spans="1:9" ht="30.95" customHeight="1" x14ac:dyDescent="0.25">
      <c r="A91" s="14"/>
      <c r="B91" s="14"/>
      <c r="C91" s="35"/>
      <c r="D91" s="91" t="s">
        <v>640</v>
      </c>
      <c r="E91" s="91"/>
      <c r="F91" s="284" t="b">
        <f>'Section B'!C132&lt;='Section B'!C30</f>
        <v>1</v>
      </c>
      <c r="G91" s="34"/>
      <c r="H91" s="11"/>
      <c r="I91" s="11"/>
    </row>
    <row r="92" spans="1:9" x14ac:dyDescent="0.25">
      <c r="A92" s="14"/>
      <c r="B92" s="14"/>
      <c r="C92" s="33"/>
      <c r="D92" s="4"/>
      <c r="E92" s="4"/>
      <c r="F92" s="4"/>
      <c r="G92" s="253"/>
      <c r="H92" s="11"/>
      <c r="I92" s="11"/>
    </row>
    <row r="93" spans="1:9" ht="30.95" customHeight="1" x14ac:dyDescent="0.25">
      <c r="A93" s="14"/>
      <c r="B93" s="14"/>
      <c r="C93" s="35"/>
      <c r="D93" s="91" t="s">
        <v>641</v>
      </c>
      <c r="E93" s="91"/>
      <c r="F93" s="284" t="b">
        <f>'Section B'!C138&lt;='Section B'!C36</f>
        <v>1</v>
      </c>
      <c r="G93" s="19"/>
      <c r="H93" s="11"/>
      <c r="I93" s="11"/>
    </row>
    <row r="94" spans="1:9" x14ac:dyDescent="0.25">
      <c r="A94" s="14"/>
      <c r="B94" s="14"/>
      <c r="C94" s="294"/>
      <c r="D94" s="91"/>
      <c r="E94" s="91"/>
      <c r="F94" s="91"/>
      <c r="G94" s="19"/>
      <c r="H94" s="11"/>
      <c r="I94" s="11"/>
    </row>
    <row r="95" spans="1:9" ht="30.95" customHeight="1" x14ac:dyDescent="0.25">
      <c r="A95" s="14"/>
      <c r="B95" s="14"/>
      <c r="C95" s="35"/>
      <c r="D95" s="91" t="s">
        <v>642</v>
      </c>
      <c r="E95" s="91"/>
      <c r="F95" s="284" t="b">
        <f>'Section B'!C141&lt;='Section B'!C39</f>
        <v>1</v>
      </c>
      <c r="G95" s="19"/>
      <c r="H95" s="11"/>
      <c r="I95" s="11"/>
    </row>
    <row r="96" spans="1:9" x14ac:dyDescent="0.25">
      <c r="A96" s="14"/>
      <c r="B96" s="14"/>
      <c r="C96" s="275"/>
      <c r="D96" s="4"/>
      <c r="E96" s="4"/>
      <c r="F96" s="4"/>
      <c r="G96" s="296"/>
      <c r="H96" s="11"/>
      <c r="I96" s="11"/>
    </row>
    <row r="97" spans="1:9" x14ac:dyDescent="0.25">
      <c r="A97" s="14"/>
      <c r="B97" s="14"/>
      <c r="C97" s="294" t="s">
        <v>11</v>
      </c>
      <c r="D97" s="4" t="s">
        <v>577</v>
      </c>
      <c r="E97" s="4"/>
      <c r="F97" s="4"/>
      <c r="G97" s="41"/>
      <c r="H97" s="11"/>
      <c r="I97" s="11"/>
    </row>
    <row r="98" spans="1:9" x14ac:dyDescent="0.25">
      <c r="A98" s="14"/>
      <c r="B98" s="14"/>
      <c r="C98" s="294"/>
      <c r="D98" s="4"/>
      <c r="E98" s="4"/>
      <c r="F98" s="4"/>
      <c r="G98" s="41"/>
      <c r="H98" s="11"/>
      <c r="I98" s="11"/>
    </row>
    <row r="99" spans="1:9" ht="30.95" customHeight="1" x14ac:dyDescent="0.25">
      <c r="A99" s="14"/>
      <c r="B99" s="14"/>
      <c r="C99" s="35"/>
      <c r="D99" s="91" t="s">
        <v>643</v>
      </c>
      <c r="E99" s="91"/>
      <c r="F99" s="284" t="b">
        <f>'Section B'!C148&lt;='Section B'!C28</f>
        <v>1</v>
      </c>
      <c r="G99" s="41"/>
      <c r="H99" s="11"/>
      <c r="I99" s="11"/>
    </row>
    <row r="100" spans="1:9" x14ac:dyDescent="0.25">
      <c r="A100" s="14"/>
      <c r="B100" s="14"/>
      <c r="C100" s="80"/>
      <c r="D100" s="4"/>
      <c r="E100" s="4"/>
      <c r="F100" s="4"/>
      <c r="G100" s="296"/>
      <c r="H100" s="11"/>
      <c r="I100" s="11"/>
    </row>
    <row r="101" spans="1:9" ht="30.95" customHeight="1" x14ac:dyDescent="0.25">
      <c r="A101" s="14"/>
      <c r="B101" s="14"/>
      <c r="C101" s="35"/>
      <c r="D101" s="91" t="s">
        <v>646</v>
      </c>
      <c r="E101" s="91"/>
      <c r="F101" s="284" t="b">
        <f>'Section B'!C154&lt;='Section B'!C30</f>
        <v>1</v>
      </c>
      <c r="G101" s="34"/>
      <c r="H101" s="11"/>
      <c r="I101" s="11"/>
    </row>
    <row r="102" spans="1:9" x14ac:dyDescent="0.25">
      <c r="A102" s="14"/>
      <c r="B102" s="14"/>
      <c r="C102" s="33"/>
      <c r="D102" s="4"/>
      <c r="E102" s="4"/>
      <c r="F102" s="4"/>
      <c r="G102" s="296"/>
      <c r="H102" s="11"/>
      <c r="I102" s="11"/>
    </row>
    <row r="103" spans="1:9" ht="30.95" customHeight="1" x14ac:dyDescent="0.25">
      <c r="A103" s="14"/>
      <c r="B103" s="14"/>
      <c r="C103" s="35"/>
      <c r="D103" s="91" t="s">
        <v>644</v>
      </c>
      <c r="E103" s="91"/>
      <c r="F103" s="284" t="b">
        <f>'Section B'!C160&lt;='Section B'!C36</f>
        <v>1</v>
      </c>
      <c r="G103" s="34"/>
      <c r="H103" s="11"/>
      <c r="I103" s="11"/>
    </row>
    <row r="104" spans="1:9" x14ac:dyDescent="0.25">
      <c r="A104" s="14"/>
      <c r="B104" s="14"/>
      <c r="C104" s="33"/>
      <c r="D104" s="91"/>
      <c r="E104" s="91"/>
      <c r="F104" s="91"/>
      <c r="G104" s="296"/>
      <c r="H104" s="11"/>
      <c r="I104" s="11"/>
    </row>
    <row r="105" spans="1:9" ht="30.95" customHeight="1" x14ac:dyDescent="0.25">
      <c r="A105" s="14"/>
      <c r="B105" s="14"/>
      <c r="C105" s="35"/>
      <c r="D105" s="91" t="s">
        <v>645</v>
      </c>
      <c r="E105" s="91"/>
      <c r="F105" s="284" t="b">
        <f>'Section B'!C163&lt;='Section B'!C39</f>
        <v>1</v>
      </c>
      <c r="G105" s="34"/>
      <c r="H105" s="11"/>
      <c r="I105" s="11"/>
    </row>
    <row r="106" spans="1:9" x14ac:dyDescent="0.25">
      <c r="A106" s="14"/>
      <c r="B106" s="14"/>
      <c r="C106" s="24"/>
      <c r="D106" s="27"/>
      <c r="E106" s="27"/>
      <c r="F106" s="27"/>
      <c r="G106" s="19"/>
      <c r="H106" s="11"/>
      <c r="I106" s="11"/>
    </row>
    <row r="107" spans="1:9" x14ac:dyDescent="0.25">
      <c r="A107" s="14"/>
      <c r="B107" s="14"/>
      <c r="C107" s="294" t="s">
        <v>12</v>
      </c>
      <c r="D107" s="4" t="s">
        <v>578</v>
      </c>
      <c r="E107" s="4"/>
      <c r="F107" s="4"/>
      <c r="G107" s="296"/>
      <c r="H107" s="11"/>
      <c r="I107" s="11"/>
    </row>
    <row r="108" spans="1:9" x14ac:dyDescent="0.25">
      <c r="A108" s="14"/>
      <c r="B108" s="14"/>
      <c r="C108" s="294"/>
      <c r="D108" s="4"/>
      <c r="E108" s="4"/>
      <c r="F108" s="4"/>
      <c r="G108" s="296"/>
      <c r="H108" s="11"/>
      <c r="I108" s="11"/>
    </row>
    <row r="109" spans="1:9" ht="30.95" customHeight="1" x14ac:dyDescent="0.25">
      <c r="A109" s="14"/>
      <c r="B109" s="14"/>
      <c r="C109" s="80"/>
      <c r="D109" s="91" t="s">
        <v>647</v>
      </c>
      <c r="E109" s="91"/>
      <c r="F109" s="284" t="b">
        <f>'Section B'!C170&lt;='Section B'!C28</f>
        <v>1</v>
      </c>
      <c r="G109" s="296"/>
      <c r="H109" s="11"/>
      <c r="I109" s="11"/>
    </row>
    <row r="110" spans="1:9" x14ac:dyDescent="0.25">
      <c r="A110" s="14"/>
      <c r="B110" s="14"/>
      <c r="C110" s="35"/>
      <c r="D110" s="4"/>
      <c r="E110" s="4"/>
      <c r="F110" s="4"/>
      <c r="G110" s="34"/>
      <c r="H110" s="11"/>
      <c r="I110" s="11"/>
    </row>
    <row r="111" spans="1:9" ht="30.95" customHeight="1" x14ac:dyDescent="0.25">
      <c r="A111" s="14"/>
      <c r="B111" s="14"/>
      <c r="C111" s="33"/>
      <c r="D111" s="91" t="s">
        <v>648</v>
      </c>
      <c r="E111" s="91"/>
      <c r="F111" s="284" t="b">
        <f>'Section B'!C176&lt;='Section B'!C30</f>
        <v>1</v>
      </c>
      <c r="G111" s="296"/>
      <c r="H111" s="11"/>
      <c r="I111" s="11"/>
    </row>
    <row r="112" spans="1:9" x14ac:dyDescent="0.25">
      <c r="A112" s="14"/>
      <c r="B112" s="14"/>
      <c r="C112" s="35"/>
      <c r="D112" s="91"/>
      <c r="E112" s="91"/>
      <c r="F112" s="91"/>
      <c r="G112" s="34"/>
      <c r="H112" s="11"/>
      <c r="I112" s="11"/>
    </row>
    <row r="113" spans="1:9" ht="30.95" customHeight="1" x14ac:dyDescent="0.25">
      <c r="A113" s="14"/>
      <c r="B113" s="14"/>
      <c r="C113" s="33"/>
      <c r="D113" s="91" t="s">
        <v>649</v>
      </c>
      <c r="E113" s="91"/>
      <c r="F113" s="284" t="b">
        <f>'Section B'!C182&lt;='Section B'!C36</f>
        <v>1</v>
      </c>
      <c r="G113" s="296"/>
      <c r="H113" s="11"/>
      <c r="I113" s="11"/>
    </row>
    <row r="114" spans="1:9" x14ac:dyDescent="0.25">
      <c r="A114" s="14"/>
      <c r="B114" s="14"/>
      <c r="C114" s="35"/>
      <c r="D114" s="91"/>
      <c r="E114" s="91"/>
      <c r="F114" s="91"/>
      <c r="G114" s="34"/>
      <c r="H114" s="11"/>
      <c r="I114" s="11"/>
    </row>
    <row r="115" spans="1:9" ht="30.95" customHeight="1" x14ac:dyDescent="0.25">
      <c r="A115" s="14"/>
      <c r="B115" s="14"/>
      <c r="C115" s="24"/>
      <c r="D115" s="91" t="s">
        <v>650</v>
      </c>
      <c r="E115" s="91"/>
      <c r="F115" s="284" t="b">
        <f>'Section B'!C185&lt;='Section B'!C39</f>
        <v>1</v>
      </c>
      <c r="G115" s="19"/>
      <c r="H115" s="11"/>
      <c r="I115" s="11"/>
    </row>
    <row r="116" spans="1:9" x14ac:dyDescent="0.25">
      <c r="A116" s="14"/>
      <c r="B116" s="14"/>
      <c r="C116" s="24"/>
      <c r="D116" s="27"/>
      <c r="E116" s="27"/>
      <c r="F116" s="27"/>
      <c r="G116" s="34"/>
      <c r="H116" s="11"/>
      <c r="I116" s="11"/>
    </row>
    <row r="117" spans="1:9" x14ac:dyDescent="0.25">
      <c r="A117" s="14"/>
      <c r="B117" s="14"/>
      <c r="C117" s="294" t="s">
        <v>13</v>
      </c>
      <c r="D117" s="4" t="s">
        <v>579</v>
      </c>
      <c r="E117" s="4"/>
      <c r="F117" s="4"/>
      <c r="G117" s="34"/>
      <c r="H117" s="11"/>
      <c r="I117" s="11"/>
    </row>
    <row r="118" spans="1:9" x14ac:dyDescent="0.25">
      <c r="A118" s="14"/>
      <c r="B118" s="14"/>
      <c r="C118" s="294"/>
      <c r="D118" s="27"/>
      <c r="E118" s="27"/>
      <c r="F118" s="27"/>
      <c r="G118" s="28"/>
      <c r="H118" s="11"/>
      <c r="I118" s="11"/>
    </row>
    <row r="119" spans="1:9" ht="30.95" customHeight="1" x14ac:dyDescent="0.25">
      <c r="A119" s="14"/>
      <c r="B119" s="14"/>
      <c r="C119" s="80"/>
      <c r="D119" s="91" t="s">
        <v>651</v>
      </c>
      <c r="E119" s="91"/>
      <c r="F119" s="284" t="b">
        <f>'Section B'!C192&lt;='Section B'!C28</f>
        <v>1</v>
      </c>
      <c r="G119" s="296"/>
      <c r="H119" s="11"/>
      <c r="I119" s="11"/>
    </row>
    <row r="120" spans="1:9" x14ac:dyDescent="0.25">
      <c r="A120" s="14"/>
      <c r="B120" s="14"/>
      <c r="C120" s="35"/>
      <c r="D120" s="4"/>
      <c r="E120" s="4"/>
      <c r="F120" s="4"/>
      <c r="G120" s="34"/>
      <c r="H120" s="11"/>
      <c r="I120" s="11"/>
    </row>
    <row r="121" spans="1:9" ht="30.95" customHeight="1" x14ac:dyDescent="0.25">
      <c r="A121" s="14"/>
      <c r="B121" s="14"/>
      <c r="C121" s="33"/>
      <c r="D121" s="91" t="s">
        <v>652</v>
      </c>
      <c r="E121" s="91"/>
      <c r="F121" s="284" t="b">
        <f>'Section B'!C198&lt;='Section B'!C30</f>
        <v>1</v>
      </c>
      <c r="G121" s="296"/>
      <c r="H121" s="11"/>
      <c r="I121" s="11"/>
    </row>
    <row r="122" spans="1:9" x14ac:dyDescent="0.25">
      <c r="A122" s="14"/>
      <c r="B122" s="14"/>
      <c r="C122" s="35"/>
      <c r="D122" s="91"/>
      <c r="E122" s="91"/>
      <c r="F122" s="91"/>
      <c r="G122" s="34"/>
      <c r="H122" s="11"/>
      <c r="I122" s="11"/>
    </row>
    <row r="123" spans="1:9" ht="30.95" customHeight="1" x14ac:dyDescent="0.25">
      <c r="A123" s="14"/>
      <c r="B123" s="14"/>
      <c r="C123" s="33"/>
      <c r="D123" s="91" t="s">
        <v>653</v>
      </c>
      <c r="E123" s="91"/>
      <c r="F123" s="284" t="b">
        <f>'Section B'!C204&lt;='Section B'!C36</f>
        <v>1</v>
      </c>
      <c r="G123" s="296"/>
      <c r="H123" s="11"/>
      <c r="I123" s="11"/>
    </row>
    <row r="124" spans="1:9" x14ac:dyDescent="0.25">
      <c r="A124" s="14"/>
      <c r="B124" s="14"/>
      <c r="C124" s="35"/>
      <c r="D124" s="91"/>
      <c r="E124" s="91"/>
      <c r="F124" s="91"/>
      <c r="G124" s="34"/>
      <c r="H124" s="11"/>
      <c r="I124" s="11"/>
    </row>
    <row r="125" spans="1:9" ht="30.95" customHeight="1" x14ac:dyDescent="0.25">
      <c r="A125" s="14"/>
      <c r="B125" s="14"/>
      <c r="C125" s="33"/>
      <c r="D125" s="91" t="s">
        <v>654</v>
      </c>
      <c r="E125" s="91"/>
      <c r="F125" s="284" t="b">
        <f>'Section B'!C207&lt;='Section B'!C39</f>
        <v>1</v>
      </c>
      <c r="G125" s="19"/>
      <c r="H125" s="11"/>
      <c r="I125" s="11"/>
    </row>
    <row r="126" spans="1:9" x14ac:dyDescent="0.25">
      <c r="A126" s="14"/>
      <c r="B126" s="14"/>
      <c r="C126" s="33"/>
      <c r="D126" s="91"/>
      <c r="E126" s="91"/>
      <c r="F126" s="284"/>
      <c r="G126" s="19"/>
      <c r="H126" s="11"/>
      <c r="I126" s="11"/>
    </row>
    <row r="127" spans="1:9" x14ac:dyDescent="0.25">
      <c r="A127" s="14"/>
      <c r="B127" s="14"/>
      <c r="C127" s="590" t="s">
        <v>631</v>
      </c>
      <c r="D127" s="471"/>
      <c r="E127" s="48"/>
      <c r="F127" s="284"/>
      <c r="G127" s="19"/>
      <c r="H127" s="11"/>
      <c r="I127" s="11"/>
    </row>
    <row r="128" spans="1:9" x14ac:dyDescent="0.25">
      <c r="A128" s="14"/>
      <c r="B128" s="14"/>
      <c r="C128" s="588"/>
      <c r="D128" s="589"/>
      <c r="E128" s="589"/>
      <c r="F128" s="589"/>
      <c r="G128" s="19"/>
      <c r="H128" s="11"/>
      <c r="I128" s="11"/>
    </row>
    <row r="129" spans="1:9" ht="30.95" customHeight="1" x14ac:dyDescent="0.25">
      <c r="A129" s="14"/>
      <c r="B129" s="14"/>
      <c r="C129" s="33"/>
      <c r="D129" s="91" t="s">
        <v>655</v>
      </c>
      <c r="E129" s="91"/>
      <c r="F129" s="284" t="b">
        <f>'Section B'!C129+'Section B'!C148+'Section B'!C170+'Section B'!C192&gt;='Section B'!C28</f>
        <v>1</v>
      </c>
      <c r="G129" s="19"/>
      <c r="H129" s="11"/>
      <c r="I129" s="11"/>
    </row>
    <row r="130" spans="1:9" x14ac:dyDescent="0.25">
      <c r="A130" s="14"/>
      <c r="B130" s="14"/>
      <c r="C130" s="33"/>
      <c r="D130" s="91"/>
      <c r="E130" s="91"/>
      <c r="F130" s="284"/>
      <c r="G130" s="19"/>
      <c r="H130" s="11"/>
      <c r="I130" s="11"/>
    </row>
    <row r="131" spans="1:9" ht="30.95" customHeight="1" x14ac:dyDescent="0.25">
      <c r="A131" s="14"/>
      <c r="B131" s="14"/>
      <c r="C131" s="33"/>
      <c r="D131" s="91" t="s">
        <v>656</v>
      </c>
      <c r="E131" s="91"/>
      <c r="F131" s="284" t="b">
        <f>'Section B'!C132+'Section B'!C154+'Section B'!C176+'Section B'!C198&gt;='Section B'!C30</f>
        <v>1</v>
      </c>
      <c r="G131" s="19"/>
      <c r="H131" s="11"/>
      <c r="I131" s="11"/>
    </row>
    <row r="132" spans="1:9" x14ac:dyDescent="0.25">
      <c r="A132" s="14"/>
      <c r="B132" s="14"/>
      <c r="C132" s="33"/>
      <c r="D132" s="91"/>
      <c r="E132" s="91"/>
      <c r="F132" s="284"/>
      <c r="G132" s="19"/>
      <c r="H132" s="11"/>
      <c r="I132" s="11"/>
    </row>
    <row r="133" spans="1:9" ht="30.95" customHeight="1" x14ac:dyDescent="0.25">
      <c r="A133" s="14"/>
      <c r="B133" s="14"/>
      <c r="C133" s="33"/>
      <c r="D133" s="91" t="s">
        <v>658</v>
      </c>
      <c r="E133" s="91"/>
      <c r="F133" s="284" t="b">
        <f>'Section B'!C138+'Section B'!C160+'Section B'!C182+'Section B'!C204&gt;='Section B'!C36</f>
        <v>1</v>
      </c>
      <c r="G133" s="19"/>
      <c r="H133" s="11"/>
      <c r="I133" s="11"/>
    </row>
    <row r="134" spans="1:9" x14ac:dyDescent="0.25">
      <c r="A134" s="14"/>
      <c r="B134" s="14"/>
      <c r="C134" s="33"/>
      <c r="D134" s="91"/>
      <c r="E134" s="91"/>
      <c r="F134" s="284"/>
      <c r="G134" s="19"/>
      <c r="H134" s="11"/>
      <c r="I134" s="11"/>
    </row>
    <row r="135" spans="1:9" ht="30.95" customHeight="1" x14ac:dyDescent="0.25">
      <c r="A135" s="14"/>
      <c r="B135" s="14"/>
      <c r="C135" s="33"/>
      <c r="D135" s="91" t="s">
        <v>659</v>
      </c>
      <c r="E135" s="91"/>
      <c r="F135" s="284" t="b">
        <f>'Section B'!C141+'Section B'!C163+'Section B'!C185+'Section B'!C207&gt;='Section B'!C39</f>
        <v>1</v>
      </c>
      <c r="G135" s="19"/>
      <c r="H135" s="11"/>
      <c r="I135" s="11"/>
    </row>
    <row r="136" spans="1:9" x14ac:dyDescent="0.25">
      <c r="A136" s="14"/>
      <c r="B136" s="14"/>
      <c r="C136" s="33"/>
      <c r="D136" s="91"/>
      <c r="E136" s="91"/>
      <c r="F136" s="284"/>
      <c r="G136" s="19"/>
      <c r="H136" s="11"/>
      <c r="I136" s="11"/>
    </row>
    <row r="137" spans="1:9" ht="30.95" customHeight="1" x14ac:dyDescent="0.25">
      <c r="A137" s="14"/>
      <c r="B137" s="14"/>
      <c r="C137" s="33"/>
      <c r="D137" s="91" t="s">
        <v>657</v>
      </c>
      <c r="E137" s="91"/>
      <c r="F137" s="284" t="b">
        <f>IF('Section B'!C28=0,IF(AND('Section B'!C129=0,'Section B'!C148=0,'Section B'!C170=0,'Section B'!C192=0),TRUE,FALSE),TRUE)</f>
        <v>1</v>
      </c>
      <c r="G137" s="19"/>
      <c r="H137" s="11"/>
      <c r="I137" s="11"/>
    </row>
    <row r="138" spans="1:9" x14ac:dyDescent="0.25">
      <c r="A138" s="14"/>
      <c r="B138" s="14"/>
      <c r="C138" s="83"/>
      <c r="D138" s="254"/>
      <c r="E138" s="254"/>
      <c r="F138" s="84"/>
      <c r="G138" s="85"/>
      <c r="H138" s="11"/>
      <c r="I138" s="11"/>
    </row>
    <row r="139" spans="1:9" x14ac:dyDescent="0.25">
      <c r="A139" s="14"/>
      <c r="B139" s="249"/>
      <c r="C139" s="248"/>
      <c r="D139" s="91"/>
      <c r="E139" s="91"/>
      <c r="F139" s="284"/>
      <c r="G139" s="250"/>
      <c r="H139" s="11"/>
      <c r="I139" s="11"/>
    </row>
    <row r="140" spans="1:9" x14ac:dyDescent="0.25">
      <c r="A140" s="14"/>
      <c r="B140" s="249"/>
      <c r="C140" s="473">
        <v>5</v>
      </c>
      <c r="D140" s="470" t="s">
        <v>580</v>
      </c>
      <c r="E140" s="470"/>
      <c r="F140" s="470"/>
      <c r="G140" s="584"/>
      <c r="H140" s="11"/>
      <c r="I140" s="11"/>
    </row>
    <row r="141" spans="1:9" x14ac:dyDescent="0.25">
      <c r="A141" s="14"/>
      <c r="B141" s="249"/>
      <c r="C141" s="474"/>
      <c r="D141" s="471"/>
      <c r="E141" s="471"/>
      <c r="F141" s="471"/>
      <c r="G141" s="585"/>
      <c r="H141" s="11"/>
      <c r="I141" s="11"/>
    </row>
    <row r="142" spans="1:9" x14ac:dyDescent="0.25">
      <c r="A142" s="14"/>
      <c r="B142" s="249"/>
      <c r="C142" s="275"/>
      <c r="D142" s="27"/>
      <c r="E142" s="27"/>
      <c r="F142" s="27"/>
      <c r="G142" s="296"/>
      <c r="H142" s="11"/>
      <c r="I142" s="11"/>
    </row>
    <row r="143" spans="1:9" x14ac:dyDescent="0.25">
      <c r="A143" s="14"/>
      <c r="B143" s="249"/>
      <c r="C143" s="294" t="s">
        <v>18</v>
      </c>
      <c r="D143" s="4" t="s">
        <v>854</v>
      </c>
      <c r="E143" s="4"/>
      <c r="F143" s="4"/>
      <c r="G143" s="34"/>
      <c r="H143" s="11"/>
      <c r="I143" s="11"/>
    </row>
    <row r="144" spans="1:9" x14ac:dyDescent="0.25">
      <c r="A144" s="14"/>
      <c r="B144" s="14"/>
      <c r="C144" s="294"/>
      <c r="D144" s="27"/>
      <c r="E144" s="27"/>
      <c r="F144" s="27"/>
      <c r="G144" s="28"/>
      <c r="H144" s="11"/>
      <c r="I144" s="11"/>
    </row>
    <row r="145" spans="1:9" ht="32.1" customHeight="1" x14ac:dyDescent="0.25">
      <c r="A145" s="14"/>
      <c r="B145" s="14"/>
      <c r="C145" s="80"/>
      <c r="D145" s="91" t="s">
        <v>855</v>
      </c>
      <c r="E145" s="91"/>
      <c r="F145" s="284" t="b">
        <f>'Section B'!C218&lt;='Section B'!D12</f>
        <v>1</v>
      </c>
      <c r="G145" s="296"/>
      <c r="H145" s="11"/>
      <c r="I145" s="11"/>
    </row>
    <row r="146" spans="1:9" x14ac:dyDescent="0.25">
      <c r="A146" s="14"/>
      <c r="B146" s="14"/>
      <c r="C146" s="35"/>
      <c r="D146" s="4"/>
      <c r="E146" s="4"/>
      <c r="F146" s="4"/>
      <c r="G146" s="34"/>
      <c r="H146" s="11"/>
      <c r="I146" s="11"/>
    </row>
    <row r="147" spans="1:9" ht="32.1" customHeight="1" x14ac:dyDescent="0.25">
      <c r="A147" s="14"/>
      <c r="B147" s="14"/>
      <c r="C147" s="33"/>
      <c r="D147" s="91" t="s">
        <v>856</v>
      </c>
      <c r="E147" s="91"/>
      <c r="F147" s="284" t="b">
        <f>'Section B'!C224&lt;='Section D'!D15</f>
        <v>1</v>
      </c>
      <c r="G147" s="296"/>
      <c r="H147" s="11"/>
      <c r="I147" s="11"/>
    </row>
    <row r="148" spans="1:9" x14ac:dyDescent="0.25">
      <c r="A148" s="14"/>
      <c r="B148" s="14"/>
      <c r="C148" s="35"/>
      <c r="D148" s="4"/>
      <c r="E148" s="4"/>
      <c r="F148" s="4"/>
      <c r="G148" s="34"/>
      <c r="H148" s="11"/>
      <c r="I148" s="11"/>
    </row>
    <row r="149" spans="1:9" ht="32.1" customHeight="1" x14ac:dyDescent="0.25">
      <c r="A149" s="14"/>
      <c r="B149" s="14"/>
      <c r="C149" s="33"/>
      <c r="D149" s="91" t="s">
        <v>857</v>
      </c>
      <c r="E149" s="91"/>
      <c r="F149" s="284" t="b">
        <f>'Section B'!C230&lt;='Section B'!D15</f>
        <v>1</v>
      </c>
      <c r="G149" s="296"/>
      <c r="H149" s="11"/>
      <c r="I149" s="11"/>
    </row>
    <row r="150" spans="1:9" x14ac:dyDescent="0.25">
      <c r="A150" s="14"/>
      <c r="B150" s="14"/>
      <c r="C150" s="35"/>
      <c r="D150" s="91"/>
      <c r="E150" s="91"/>
      <c r="F150" s="91"/>
      <c r="G150" s="34"/>
      <c r="H150" s="11"/>
      <c r="I150" s="11"/>
    </row>
    <row r="151" spans="1:9" ht="32.1" customHeight="1" x14ac:dyDescent="0.25">
      <c r="A151" s="14"/>
      <c r="B151" s="14"/>
      <c r="C151" s="24"/>
      <c r="D151" s="91" t="s">
        <v>858</v>
      </c>
      <c r="E151" s="91"/>
      <c r="F151" s="284" t="b">
        <f>'Section B'!C233&lt;='Section B'!D18</f>
        <v>1</v>
      </c>
      <c r="G151" s="34"/>
      <c r="H151" s="11"/>
      <c r="I151" s="11"/>
    </row>
    <row r="152" spans="1:9" x14ac:dyDescent="0.25">
      <c r="A152" s="14"/>
      <c r="B152" s="14"/>
      <c r="C152" s="24"/>
      <c r="D152" s="27"/>
      <c r="E152" s="27"/>
      <c r="F152" s="27"/>
      <c r="G152" s="296"/>
      <c r="H152" s="11"/>
      <c r="I152" s="11"/>
    </row>
    <row r="153" spans="1:9" x14ac:dyDescent="0.25">
      <c r="A153" s="14"/>
      <c r="B153" s="14"/>
      <c r="C153" s="294" t="s">
        <v>104</v>
      </c>
      <c r="D153" s="4" t="s">
        <v>660</v>
      </c>
      <c r="E153" s="4"/>
      <c r="F153" s="4"/>
      <c r="G153" s="296"/>
      <c r="H153" s="11"/>
      <c r="I153" s="11"/>
    </row>
    <row r="154" spans="1:9" x14ac:dyDescent="0.25">
      <c r="A154" s="14"/>
      <c r="B154" s="14"/>
      <c r="C154" s="294"/>
      <c r="D154" s="4"/>
      <c r="E154" s="4"/>
      <c r="F154" s="4"/>
      <c r="G154" s="296"/>
      <c r="H154" s="11"/>
      <c r="I154" s="11"/>
    </row>
    <row r="155" spans="1:9" ht="32.1" customHeight="1" x14ac:dyDescent="0.25">
      <c r="A155" s="14"/>
      <c r="B155" s="14"/>
      <c r="C155" s="80"/>
      <c r="D155" s="91" t="s">
        <v>661</v>
      </c>
      <c r="E155" s="91"/>
      <c r="F155" s="284" t="b">
        <f>'Section B'!C239&lt;='Section B'!D12</f>
        <v>1</v>
      </c>
      <c r="G155" s="296"/>
      <c r="H155" s="11"/>
      <c r="I155" s="11"/>
    </row>
    <row r="156" spans="1:9" x14ac:dyDescent="0.25">
      <c r="A156" s="14"/>
      <c r="B156" s="14"/>
      <c r="C156" s="35"/>
      <c r="D156" s="4"/>
      <c r="E156" s="4"/>
      <c r="F156" s="4"/>
      <c r="G156" s="34"/>
      <c r="H156" s="11"/>
      <c r="I156" s="11"/>
    </row>
    <row r="157" spans="1:9" ht="32.1" customHeight="1" x14ac:dyDescent="0.25">
      <c r="A157" s="14"/>
      <c r="B157" s="14"/>
      <c r="C157" s="33"/>
      <c r="D157" s="91" t="s">
        <v>662</v>
      </c>
      <c r="E157" s="91"/>
      <c r="F157" s="284" t="b">
        <f>'Section B'!C245&lt;='Section D'!D15</f>
        <v>1</v>
      </c>
      <c r="G157" s="296"/>
      <c r="H157" s="11"/>
      <c r="I157" s="11"/>
    </row>
    <row r="158" spans="1:9" x14ac:dyDescent="0.25">
      <c r="A158" s="14"/>
      <c r="B158" s="14"/>
      <c r="C158" s="35"/>
      <c r="D158" s="4"/>
      <c r="E158" s="4"/>
      <c r="F158" s="4"/>
      <c r="G158" s="34"/>
      <c r="H158" s="11"/>
      <c r="I158" s="11"/>
    </row>
    <row r="159" spans="1:9" ht="32.1" customHeight="1" x14ac:dyDescent="0.25">
      <c r="A159" s="14"/>
      <c r="B159" s="14"/>
      <c r="C159" s="33"/>
      <c r="D159" s="91" t="s">
        <v>663</v>
      </c>
      <c r="E159" s="91"/>
      <c r="F159" s="284" t="b">
        <f>'Section B'!C251&lt;='Section B'!D15</f>
        <v>1</v>
      </c>
      <c r="G159" s="296"/>
      <c r="H159" s="11"/>
      <c r="I159" s="11"/>
    </row>
    <row r="160" spans="1:9" x14ac:dyDescent="0.25">
      <c r="A160" s="14"/>
      <c r="B160" s="14"/>
      <c r="C160" s="35"/>
      <c r="D160" s="91"/>
      <c r="E160" s="91"/>
      <c r="F160" s="91"/>
      <c r="G160" s="34"/>
      <c r="H160" s="11"/>
      <c r="I160" s="11"/>
    </row>
    <row r="161" spans="1:9" ht="32.1" customHeight="1" x14ac:dyDescent="0.25">
      <c r="A161" s="14"/>
      <c r="B161" s="14"/>
      <c r="C161" s="24"/>
      <c r="D161" s="91" t="s">
        <v>664</v>
      </c>
      <c r="E161" s="91"/>
      <c r="F161" s="284" t="b">
        <f>'Section B'!C254&lt;='Section B'!D18</f>
        <v>1</v>
      </c>
      <c r="G161" s="19"/>
      <c r="H161" s="11"/>
      <c r="I161" s="11"/>
    </row>
    <row r="162" spans="1:9" x14ac:dyDescent="0.25">
      <c r="A162" s="14"/>
      <c r="B162" s="14"/>
      <c r="C162" s="24"/>
      <c r="D162" s="91"/>
      <c r="E162" s="91"/>
      <c r="F162" s="284"/>
      <c r="G162" s="19"/>
      <c r="H162" s="11"/>
      <c r="I162" s="11"/>
    </row>
    <row r="163" spans="1:9" x14ac:dyDescent="0.25">
      <c r="A163" s="14"/>
      <c r="B163" s="14"/>
      <c r="C163" s="294" t="s">
        <v>119</v>
      </c>
      <c r="D163" s="4" t="s">
        <v>582</v>
      </c>
      <c r="E163" s="4"/>
      <c r="F163" s="4"/>
      <c r="G163" s="34"/>
      <c r="H163" s="11"/>
      <c r="I163" s="11"/>
    </row>
    <row r="164" spans="1:9" x14ac:dyDescent="0.25">
      <c r="A164" s="14"/>
      <c r="B164" s="14"/>
      <c r="C164" s="294"/>
      <c r="D164" s="27"/>
      <c r="E164" s="27"/>
      <c r="F164" s="27"/>
      <c r="G164" s="28"/>
      <c r="H164" s="11"/>
      <c r="I164" s="11"/>
    </row>
    <row r="165" spans="1:9" ht="32.1" customHeight="1" x14ac:dyDescent="0.25">
      <c r="A165" s="14"/>
      <c r="B165" s="14"/>
      <c r="C165" s="35"/>
      <c r="D165" s="91" t="s">
        <v>665</v>
      </c>
      <c r="E165" s="91"/>
      <c r="F165" s="284" t="b">
        <f>'Section B'!C260&lt;='Section B'!D12</f>
        <v>1</v>
      </c>
      <c r="G165" s="41"/>
      <c r="H165" s="11"/>
      <c r="I165" s="11"/>
    </row>
    <row r="166" spans="1:9" x14ac:dyDescent="0.25">
      <c r="A166" s="14"/>
      <c r="B166" s="14"/>
      <c r="C166" s="80"/>
      <c r="D166" s="4"/>
      <c r="E166" s="4"/>
      <c r="F166" s="4"/>
      <c r="G166" s="34"/>
      <c r="H166" s="11"/>
      <c r="I166" s="11"/>
    </row>
    <row r="167" spans="1:9" ht="32.1" customHeight="1" x14ac:dyDescent="0.25">
      <c r="A167" s="14"/>
      <c r="B167" s="14"/>
      <c r="C167" s="35"/>
      <c r="D167" s="91" t="s">
        <v>666</v>
      </c>
      <c r="E167" s="91"/>
      <c r="F167" s="284" t="b">
        <f>'Section B'!C266&lt;='Section D'!D15</f>
        <v>1</v>
      </c>
      <c r="G167" s="34"/>
      <c r="H167" s="11"/>
      <c r="I167" s="11"/>
    </row>
    <row r="168" spans="1:9" x14ac:dyDescent="0.25">
      <c r="A168" s="14"/>
      <c r="B168" s="14"/>
      <c r="C168" s="33"/>
      <c r="D168" s="4"/>
      <c r="E168" s="4"/>
      <c r="F168" s="4"/>
      <c r="G168" s="253"/>
      <c r="H168" s="11"/>
      <c r="I168" s="11"/>
    </row>
    <row r="169" spans="1:9" ht="32.1" customHeight="1" x14ac:dyDescent="0.25">
      <c r="A169" s="14"/>
      <c r="B169" s="14"/>
      <c r="C169" s="35"/>
      <c r="D169" s="91" t="s">
        <v>667</v>
      </c>
      <c r="E169" s="91"/>
      <c r="F169" s="284" t="b">
        <f>'Section B'!C272&lt;='Section B'!D15</f>
        <v>1</v>
      </c>
      <c r="G169" s="19"/>
      <c r="H169" s="11"/>
      <c r="I169" s="11"/>
    </row>
    <row r="170" spans="1:9" x14ac:dyDescent="0.25">
      <c r="A170" s="14"/>
      <c r="B170" s="14"/>
      <c r="C170" s="294"/>
      <c r="D170" s="91"/>
      <c r="E170" s="91"/>
      <c r="F170" s="91"/>
      <c r="G170" s="19"/>
      <c r="H170" s="11"/>
      <c r="I170" s="11"/>
    </row>
    <row r="171" spans="1:9" ht="32.1" customHeight="1" x14ac:dyDescent="0.25">
      <c r="A171" s="14"/>
      <c r="B171" s="14"/>
      <c r="C171" s="35"/>
      <c r="D171" s="91" t="s">
        <v>668</v>
      </c>
      <c r="E171" s="91"/>
      <c r="F171" s="284" t="b">
        <f>'Section B'!C275&lt;='Section B'!D18</f>
        <v>1</v>
      </c>
      <c r="G171" s="19"/>
      <c r="H171" s="11"/>
      <c r="I171" s="11"/>
    </row>
    <row r="172" spans="1:9" x14ac:dyDescent="0.25">
      <c r="A172" s="14"/>
      <c r="B172" s="14"/>
      <c r="C172" s="35"/>
      <c r="D172" s="91"/>
      <c r="E172" s="91"/>
      <c r="F172" s="284"/>
      <c r="G172" s="19"/>
      <c r="H172" s="11"/>
      <c r="I172" s="11"/>
    </row>
    <row r="173" spans="1:9" x14ac:dyDescent="0.25">
      <c r="A173" s="14"/>
      <c r="B173" s="14"/>
      <c r="C173" s="294" t="s">
        <v>120</v>
      </c>
      <c r="D173" s="4" t="s">
        <v>583</v>
      </c>
      <c r="E173" s="4"/>
      <c r="F173" s="4"/>
      <c r="G173" s="34"/>
      <c r="H173" s="11"/>
      <c r="I173" s="11"/>
    </row>
    <row r="174" spans="1:9" x14ac:dyDescent="0.25">
      <c r="A174" s="14"/>
      <c r="B174" s="14"/>
      <c r="C174" s="294"/>
      <c r="D174" s="27"/>
      <c r="E174" s="27"/>
      <c r="F174" s="27"/>
      <c r="G174" s="34"/>
      <c r="H174" s="11"/>
      <c r="I174" s="11"/>
    </row>
    <row r="175" spans="1:9" ht="32.1" customHeight="1" x14ac:dyDescent="0.25">
      <c r="A175" s="14"/>
      <c r="B175" s="14"/>
      <c r="C175" s="80"/>
      <c r="D175" s="91" t="s">
        <v>669</v>
      </c>
      <c r="E175" s="91"/>
      <c r="F175" s="284" t="b">
        <f>'Section B'!C282&lt;='Section B'!D12</f>
        <v>1</v>
      </c>
      <c r="G175" s="296"/>
      <c r="H175" s="11"/>
      <c r="I175" s="11"/>
    </row>
    <row r="176" spans="1:9" x14ac:dyDescent="0.25">
      <c r="A176" s="14"/>
      <c r="B176" s="14"/>
      <c r="C176" s="35"/>
      <c r="D176" s="4"/>
      <c r="E176" s="4"/>
      <c r="F176" s="4"/>
      <c r="G176" s="34"/>
      <c r="H176" s="11"/>
      <c r="I176" s="11"/>
    </row>
    <row r="177" spans="1:9" ht="32.1" customHeight="1" x14ac:dyDescent="0.25">
      <c r="A177" s="14"/>
      <c r="B177" s="14"/>
      <c r="C177" s="33"/>
      <c r="D177" s="91" t="s">
        <v>670</v>
      </c>
      <c r="E177" s="91"/>
      <c r="F177" s="284" t="b">
        <f>'Section B'!C288&lt;='Section D'!D15</f>
        <v>1</v>
      </c>
      <c r="G177" s="296"/>
      <c r="H177" s="11"/>
      <c r="I177" s="11"/>
    </row>
    <row r="178" spans="1:9" x14ac:dyDescent="0.25">
      <c r="A178" s="14"/>
      <c r="B178" s="14"/>
      <c r="C178" s="35"/>
      <c r="D178" s="4"/>
      <c r="E178" s="4"/>
      <c r="F178" s="4"/>
      <c r="G178" s="34"/>
      <c r="H178" s="11"/>
      <c r="I178" s="11"/>
    </row>
    <row r="179" spans="1:9" ht="32.1" customHeight="1" x14ac:dyDescent="0.25">
      <c r="A179" s="14"/>
      <c r="B179" s="14"/>
      <c r="C179" s="33"/>
      <c r="D179" s="91" t="s">
        <v>671</v>
      </c>
      <c r="E179" s="91"/>
      <c r="F179" s="284" t="b">
        <f>'Section B'!C294&lt;='Section B'!D15</f>
        <v>1</v>
      </c>
      <c r="G179" s="296"/>
      <c r="H179" s="11"/>
      <c r="I179" s="11"/>
    </row>
    <row r="180" spans="1:9" x14ac:dyDescent="0.25">
      <c r="A180" s="14"/>
      <c r="B180" s="14"/>
      <c r="C180" s="35"/>
      <c r="D180" s="91"/>
      <c r="E180" s="91"/>
      <c r="F180" s="91"/>
      <c r="G180" s="34"/>
      <c r="H180" s="11"/>
      <c r="I180" s="11"/>
    </row>
    <row r="181" spans="1:9" ht="32.1" customHeight="1" x14ac:dyDescent="0.25">
      <c r="A181" s="14"/>
      <c r="B181" s="14"/>
      <c r="C181" s="24"/>
      <c r="D181" s="91" t="s">
        <v>672</v>
      </c>
      <c r="E181" s="91"/>
      <c r="F181" s="284" t="b">
        <f>'Section B'!C297&lt;='Section B'!D18</f>
        <v>1</v>
      </c>
      <c r="G181" s="34"/>
      <c r="H181" s="11"/>
      <c r="I181" s="11"/>
    </row>
    <row r="182" spans="1:9" x14ac:dyDescent="0.25">
      <c r="A182" s="14"/>
      <c r="B182" s="14"/>
      <c r="C182" s="24"/>
      <c r="D182" s="27"/>
      <c r="E182" s="27"/>
      <c r="F182" s="27"/>
      <c r="G182" s="34"/>
      <c r="H182" s="11"/>
      <c r="I182" s="11"/>
    </row>
    <row r="183" spans="1:9" x14ac:dyDescent="0.25">
      <c r="A183" s="14"/>
      <c r="B183" s="14"/>
      <c r="C183" s="294" t="s">
        <v>134</v>
      </c>
      <c r="D183" s="4" t="s">
        <v>14</v>
      </c>
      <c r="E183" s="4"/>
      <c r="F183" s="4"/>
      <c r="G183" s="296"/>
      <c r="H183" s="11"/>
      <c r="I183" s="11"/>
    </row>
    <row r="184" spans="1:9" x14ac:dyDescent="0.25">
      <c r="A184" s="14"/>
      <c r="B184" s="14"/>
      <c r="C184" s="294"/>
      <c r="D184" s="4"/>
      <c r="E184" s="4"/>
      <c r="F184" s="4"/>
      <c r="G184" s="296"/>
      <c r="H184" s="11"/>
      <c r="I184" s="11"/>
    </row>
    <row r="185" spans="1:9" ht="32.1" customHeight="1" x14ac:dyDescent="0.25">
      <c r="A185" s="14"/>
      <c r="B185" s="14"/>
      <c r="C185" s="80"/>
      <c r="D185" s="91" t="s">
        <v>673</v>
      </c>
      <c r="E185" s="91"/>
      <c r="F185" s="284" t="b">
        <f>'Section B'!C304&lt;='Section B'!D12</f>
        <v>1</v>
      </c>
      <c r="G185" s="296"/>
      <c r="H185" s="11"/>
      <c r="I185" s="11"/>
    </row>
    <row r="186" spans="1:9" x14ac:dyDescent="0.25">
      <c r="A186" s="14"/>
      <c r="B186" s="14"/>
      <c r="C186" s="35"/>
      <c r="D186" s="4"/>
      <c r="E186" s="4"/>
      <c r="F186" s="4"/>
      <c r="G186" s="34"/>
      <c r="H186" s="11"/>
      <c r="I186" s="11"/>
    </row>
    <row r="187" spans="1:9" ht="32.1" customHeight="1" x14ac:dyDescent="0.25">
      <c r="A187" s="14"/>
      <c r="B187" s="14"/>
      <c r="C187" s="33"/>
      <c r="D187" s="91" t="s">
        <v>674</v>
      </c>
      <c r="E187" s="91"/>
      <c r="F187" s="284" t="b">
        <f>'Section B'!C310&lt;='Section D'!D15</f>
        <v>1</v>
      </c>
      <c r="G187" s="296"/>
      <c r="H187" s="11"/>
      <c r="I187" s="11"/>
    </row>
    <row r="188" spans="1:9" x14ac:dyDescent="0.25">
      <c r="A188" s="14"/>
      <c r="B188" s="14"/>
      <c r="C188" s="35"/>
      <c r="D188" s="4"/>
      <c r="E188" s="4"/>
      <c r="F188" s="4"/>
      <c r="G188" s="34"/>
      <c r="H188" s="11"/>
      <c r="I188" s="11"/>
    </row>
    <row r="189" spans="1:9" ht="32.1" customHeight="1" x14ac:dyDescent="0.25">
      <c r="A189" s="14"/>
      <c r="B189" s="14"/>
      <c r="C189" s="33"/>
      <c r="D189" s="91" t="s">
        <v>675</v>
      </c>
      <c r="E189" s="91"/>
      <c r="F189" s="284" t="b">
        <f>'Section B'!C316&lt;='Section B'!D15</f>
        <v>1</v>
      </c>
      <c r="G189" s="296"/>
      <c r="H189" s="11"/>
      <c r="I189" s="11"/>
    </row>
    <row r="190" spans="1:9" x14ac:dyDescent="0.25">
      <c r="A190" s="14"/>
      <c r="B190" s="14"/>
      <c r="C190" s="35"/>
      <c r="D190" s="91"/>
      <c r="E190" s="91"/>
      <c r="F190" s="91"/>
      <c r="G190" s="34"/>
      <c r="H190" s="11"/>
      <c r="I190" s="11"/>
    </row>
    <row r="191" spans="1:9" ht="32.1" customHeight="1" x14ac:dyDescent="0.25">
      <c r="A191" s="14"/>
      <c r="B191" s="14"/>
      <c r="C191" s="24"/>
      <c r="D191" s="91" t="s">
        <v>676</v>
      </c>
      <c r="E191" s="91"/>
      <c r="F191" s="284" t="b">
        <f>'Section B'!C319&lt;='Section B'!D18</f>
        <v>1</v>
      </c>
      <c r="G191" s="34"/>
      <c r="H191" s="11"/>
      <c r="I191" s="11"/>
    </row>
    <row r="192" spans="1:9" x14ac:dyDescent="0.25">
      <c r="A192" s="14"/>
      <c r="B192" s="14"/>
      <c r="C192" s="24"/>
      <c r="D192" s="91"/>
      <c r="E192" s="91"/>
      <c r="F192" s="284"/>
      <c r="G192" s="34"/>
      <c r="H192" s="11"/>
      <c r="I192" s="11"/>
    </row>
    <row r="193" spans="1:9" x14ac:dyDescent="0.25">
      <c r="A193" s="14"/>
      <c r="B193" s="14"/>
      <c r="C193" s="294" t="s">
        <v>135</v>
      </c>
      <c r="D193" s="48" t="s">
        <v>585</v>
      </c>
      <c r="E193" s="48"/>
      <c r="F193" s="4"/>
      <c r="G193" s="19"/>
      <c r="H193" s="11"/>
      <c r="I193" s="11"/>
    </row>
    <row r="194" spans="1:9" x14ac:dyDescent="0.25">
      <c r="A194" s="14"/>
      <c r="B194" s="14"/>
      <c r="C194" s="35"/>
      <c r="D194" s="4"/>
      <c r="E194" s="4"/>
      <c r="F194" s="4"/>
      <c r="G194" s="41"/>
      <c r="H194" s="11"/>
      <c r="I194" s="11"/>
    </row>
    <row r="195" spans="1:9" ht="32.1" customHeight="1" x14ac:dyDescent="0.25">
      <c r="A195" s="14"/>
      <c r="B195" s="14"/>
      <c r="C195" s="80"/>
      <c r="D195" s="91" t="s">
        <v>677</v>
      </c>
      <c r="E195" s="91"/>
      <c r="F195" s="284" t="b">
        <f>'Section B'!C325&lt;='Section B'!D12</f>
        <v>1</v>
      </c>
      <c r="G195" s="296"/>
      <c r="H195" s="11"/>
      <c r="I195" s="11"/>
    </row>
    <row r="196" spans="1:9" x14ac:dyDescent="0.25">
      <c r="A196" s="14"/>
      <c r="B196" s="14"/>
      <c r="C196" s="35"/>
      <c r="D196" s="4"/>
      <c r="E196" s="4"/>
      <c r="F196" s="4"/>
      <c r="G196" s="34"/>
      <c r="H196" s="11"/>
      <c r="I196" s="11"/>
    </row>
    <row r="197" spans="1:9" ht="32.1" customHeight="1" x14ac:dyDescent="0.25">
      <c r="A197" s="14"/>
      <c r="B197" s="14"/>
      <c r="C197" s="33"/>
      <c r="D197" s="91" t="s">
        <v>678</v>
      </c>
      <c r="E197" s="91"/>
      <c r="F197" s="284" t="b">
        <f>'Section B'!C331&lt;='Section D'!D15</f>
        <v>1</v>
      </c>
      <c r="G197" s="296"/>
      <c r="H197" s="11"/>
      <c r="I197" s="11"/>
    </row>
    <row r="198" spans="1:9" x14ac:dyDescent="0.25">
      <c r="A198" s="14"/>
      <c r="B198" s="14"/>
      <c r="C198" s="35"/>
      <c r="D198" s="4"/>
      <c r="E198" s="4"/>
      <c r="F198" s="4"/>
      <c r="G198" s="34"/>
      <c r="H198" s="11"/>
      <c r="I198" s="11"/>
    </row>
    <row r="199" spans="1:9" ht="32.1" customHeight="1" x14ac:dyDescent="0.25">
      <c r="A199" s="14"/>
      <c r="B199" s="14"/>
      <c r="C199" s="33"/>
      <c r="D199" s="91" t="s">
        <v>679</v>
      </c>
      <c r="E199" s="91"/>
      <c r="F199" s="284" t="b">
        <f>'Section B'!C337&lt;='Section B'!D15</f>
        <v>1</v>
      </c>
      <c r="G199" s="296"/>
      <c r="H199" s="11"/>
      <c r="I199" s="11"/>
    </row>
    <row r="200" spans="1:9" x14ac:dyDescent="0.25">
      <c r="A200" s="14"/>
      <c r="B200" s="14"/>
      <c r="C200" s="35"/>
      <c r="D200" s="91"/>
      <c r="E200" s="91"/>
      <c r="F200" s="91"/>
      <c r="G200" s="34"/>
      <c r="H200" s="11"/>
      <c r="I200" s="11"/>
    </row>
    <row r="201" spans="1:9" ht="32.1" customHeight="1" x14ac:dyDescent="0.25">
      <c r="A201" s="14"/>
      <c r="B201" s="14"/>
      <c r="C201" s="24"/>
      <c r="D201" s="91" t="s">
        <v>680</v>
      </c>
      <c r="E201" s="91"/>
      <c r="F201" s="284" t="b">
        <f>'Section B'!C340&lt;='Section B'!D18</f>
        <v>1</v>
      </c>
      <c r="G201" s="34"/>
      <c r="H201" s="11"/>
      <c r="I201" s="11"/>
    </row>
    <row r="202" spans="1:9" x14ac:dyDescent="0.25">
      <c r="A202" s="14"/>
      <c r="B202" s="14"/>
      <c r="C202" s="24"/>
      <c r="D202" s="91"/>
      <c r="E202" s="91"/>
      <c r="F202" s="284"/>
      <c r="G202" s="34"/>
      <c r="H202" s="11"/>
      <c r="I202" s="11"/>
    </row>
    <row r="203" spans="1:9" x14ac:dyDescent="0.25">
      <c r="A203" s="14"/>
      <c r="B203" s="14"/>
      <c r="C203" s="294" t="s">
        <v>490</v>
      </c>
      <c r="D203" s="48" t="s">
        <v>586</v>
      </c>
      <c r="E203" s="48"/>
      <c r="F203" s="4"/>
      <c r="G203" s="19"/>
      <c r="H203" s="11"/>
      <c r="I203" s="11"/>
    </row>
    <row r="204" spans="1:9" x14ac:dyDescent="0.25">
      <c r="A204" s="14"/>
      <c r="B204" s="14"/>
      <c r="C204" s="35"/>
      <c r="D204" s="4"/>
      <c r="E204" s="4"/>
      <c r="F204" s="4"/>
      <c r="G204" s="41"/>
      <c r="H204" s="11"/>
      <c r="I204" s="11"/>
    </row>
    <row r="205" spans="1:9" ht="32.1" customHeight="1" x14ac:dyDescent="0.25">
      <c r="A205" s="14"/>
      <c r="B205" s="14"/>
      <c r="C205" s="80"/>
      <c r="D205" s="91" t="s">
        <v>681</v>
      </c>
      <c r="E205" s="91"/>
      <c r="F205" s="284" t="b">
        <f>'Section B'!C347&lt;='Section B'!D12</f>
        <v>1</v>
      </c>
      <c r="G205" s="296"/>
      <c r="H205" s="11"/>
      <c r="I205" s="11"/>
    </row>
    <row r="206" spans="1:9" x14ac:dyDescent="0.25">
      <c r="A206" s="14"/>
      <c r="B206" s="14"/>
      <c r="C206" s="35"/>
      <c r="D206" s="4"/>
      <c r="E206" s="4"/>
      <c r="F206" s="4"/>
      <c r="G206" s="34"/>
      <c r="H206" s="11"/>
      <c r="I206" s="11"/>
    </row>
    <row r="207" spans="1:9" ht="32.1" customHeight="1" x14ac:dyDescent="0.25">
      <c r="A207" s="14"/>
      <c r="B207" s="14"/>
      <c r="C207" s="33"/>
      <c r="D207" s="91" t="s">
        <v>682</v>
      </c>
      <c r="E207" s="91"/>
      <c r="F207" s="284" t="b">
        <f>'Section B'!C353&lt;='Section D'!D15</f>
        <v>1</v>
      </c>
      <c r="G207" s="296"/>
      <c r="H207" s="11"/>
      <c r="I207" s="11"/>
    </row>
    <row r="208" spans="1:9" x14ac:dyDescent="0.25">
      <c r="A208" s="14"/>
      <c r="B208" s="14"/>
      <c r="C208" s="35"/>
      <c r="D208" s="4"/>
      <c r="E208" s="4"/>
      <c r="F208" s="4"/>
      <c r="G208" s="34"/>
      <c r="H208" s="11"/>
      <c r="I208" s="11"/>
    </row>
    <row r="209" spans="1:9" ht="32.1" customHeight="1" x14ac:dyDescent="0.25">
      <c r="A209" s="14"/>
      <c r="B209" s="14"/>
      <c r="C209" s="33"/>
      <c r="D209" s="91" t="s">
        <v>683</v>
      </c>
      <c r="E209" s="91"/>
      <c r="F209" s="284" t="b">
        <f>'Section B'!C359&lt;='Section B'!D15</f>
        <v>1</v>
      </c>
      <c r="G209" s="296"/>
      <c r="H209" s="11"/>
      <c r="I209" s="11"/>
    </row>
    <row r="210" spans="1:9" x14ac:dyDescent="0.25">
      <c r="A210" s="14"/>
      <c r="B210" s="14"/>
      <c r="C210" s="35"/>
      <c r="D210" s="91"/>
      <c r="E210" s="91"/>
      <c r="F210" s="91"/>
      <c r="G210" s="34"/>
      <c r="H210" s="11"/>
      <c r="I210" s="11"/>
    </row>
    <row r="211" spans="1:9" ht="32.1" customHeight="1" x14ac:dyDescent="0.25">
      <c r="A211" s="14"/>
      <c r="B211" s="14"/>
      <c r="C211" s="24"/>
      <c r="D211" s="91" t="s">
        <v>684</v>
      </c>
      <c r="E211" s="91"/>
      <c r="F211" s="284" t="b">
        <f>'Section B'!C362&lt;='Section B'!D18</f>
        <v>1</v>
      </c>
      <c r="G211" s="34"/>
      <c r="H211" s="11"/>
      <c r="I211" s="11"/>
    </row>
    <row r="212" spans="1:9" x14ac:dyDescent="0.25">
      <c r="A212" s="14"/>
      <c r="B212" s="14"/>
      <c r="C212" s="24"/>
      <c r="D212" s="27"/>
      <c r="E212" s="27"/>
      <c r="F212" s="27"/>
      <c r="G212" s="296"/>
      <c r="H212" s="11"/>
      <c r="I212" s="11"/>
    </row>
    <row r="213" spans="1:9" x14ac:dyDescent="0.25">
      <c r="A213" s="14"/>
      <c r="B213" s="14"/>
      <c r="C213" s="294" t="s">
        <v>497</v>
      </c>
      <c r="D213" s="48" t="s">
        <v>587</v>
      </c>
      <c r="E213" s="48"/>
      <c r="F213" s="4"/>
      <c r="G213" s="19"/>
      <c r="H213" s="11"/>
      <c r="I213" s="11"/>
    </row>
    <row r="214" spans="1:9" x14ac:dyDescent="0.25">
      <c r="A214" s="14"/>
      <c r="B214" s="14"/>
      <c r="C214" s="35"/>
      <c r="D214" s="4"/>
      <c r="E214" s="4"/>
      <c r="F214" s="4"/>
      <c r="G214" s="41"/>
      <c r="H214" s="11"/>
      <c r="I214" s="11"/>
    </row>
    <row r="215" spans="1:9" ht="32.1" customHeight="1" x14ac:dyDescent="0.25">
      <c r="A215" s="14"/>
      <c r="B215" s="14"/>
      <c r="C215" s="80"/>
      <c r="D215" s="91" t="s">
        <v>685</v>
      </c>
      <c r="E215" s="91"/>
      <c r="F215" s="284" t="b">
        <f>'Section B'!C369&lt;='Section B'!D12</f>
        <v>1</v>
      </c>
      <c r="G215" s="296"/>
      <c r="H215" s="11"/>
      <c r="I215" s="11"/>
    </row>
    <row r="216" spans="1:9" x14ac:dyDescent="0.25">
      <c r="A216" s="14"/>
      <c r="B216" s="14"/>
      <c r="C216" s="35"/>
      <c r="D216" s="4"/>
      <c r="E216" s="4"/>
      <c r="F216" s="4"/>
      <c r="G216" s="34"/>
      <c r="H216" s="11"/>
      <c r="I216" s="11"/>
    </row>
    <row r="217" spans="1:9" ht="32.1" customHeight="1" x14ac:dyDescent="0.25">
      <c r="A217" s="14"/>
      <c r="B217" s="14"/>
      <c r="C217" s="33"/>
      <c r="D217" s="91" t="s">
        <v>686</v>
      </c>
      <c r="E217" s="91"/>
      <c r="F217" s="284" t="b">
        <f>'Section B'!C375&lt;='Section D'!D15</f>
        <v>1</v>
      </c>
      <c r="G217" s="296"/>
      <c r="H217" s="11"/>
      <c r="I217" s="11"/>
    </row>
    <row r="218" spans="1:9" x14ac:dyDescent="0.25">
      <c r="A218" s="14"/>
      <c r="B218" s="14"/>
      <c r="C218" s="35"/>
      <c r="D218" s="4"/>
      <c r="E218" s="4"/>
      <c r="F218" s="4"/>
      <c r="G218" s="34"/>
      <c r="H218" s="11"/>
      <c r="I218" s="11"/>
    </row>
    <row r="219" spans="1:9" ht="32.1" customHeight="1" x14ac:dyDescent="0.25">
      <c r="A219" s="14"/>
      <c r="B219" s="14"/>
      <c r="C219" s="33"/>
      <c r="D219" s="91" t="s">
        <v>687</v>
      </c>
      <c r="E219" s="91"/>
      <c r="F219" s="284" t="b">
        <f>'Section B'!C381&lt;='Section B'!D15</f>
        <v>1</v>
      </c>
      <c r="G219" s="296"/>
      <c r="H219" s="11"/>
      <c r="I219" s="11"/>
    </row>
    <row r="220" spans="1:9" x14ac:dyDescent="0.25">
      <c r="A220" s="14"/>
      <c r="B220" s="14"/>
      <c r="C220" s="35"/>
      <c r="D220" s="91"/>
      <c r="E220" s="91"/>
      <c r="F220" s="91"/>
      <c r="G220" s="34"/>
      <c r="H220" s="11"/>
      <c r="I220" s="11"/>
    </row>
    <row r="221" spans="1:9" ht="32.1" customHeight="1" x14ac:dyDescent="0.25">
      <c r="A221" s="14"/>
      <c r="B221" s="14"/>
      <c r="C221" s="24"/>
      <c r="D221" s="91" t="s">
        <v>688</v>
      </c>
      <c r="E221" s="91"/>
      <c r="F221" s="284" t="b">
        <f>'Section B'!C384&lt;='Section B'!D18</f>
        <v>1</v>
      </c>
      <c r="G221" s="34"/>
      <c r="H221" s="11"/>
      <c r="I221" s="11"/>
    </row>
    <row r="222" spans="1:9" x14ac:dyDescent="0.25">
      <c r="A222" s="14"/>
      <c r="B222" s="14"/>
      <c r="C222" s="24"/>
      <c r="D222" s="27"/>
      <c r="E222" s="27"/>
      <c r="F222" s="27"/>
      <c r="G222" s="296"/>
      <c r="H222" s="11"/>
      <c r="I222" s="11"/>
    </row>
    <row r="223" spans="1:9" x14ac:dyDescent="0.25">
      <c r="A223" s="14"/>
      <c r="B223" s="14"/>
      <c r="C223" s="86"/>
      <c r="D223" s="255"/>
      <c r="E223" s="255"/>
      <c r="F223" s="255"/>
      <c r="G223" s="87"/>
      <c r="H223" s="11"/>
      <c r="I223" s="11"/>
    </row>
    <row r="224" spans="1:9" x14ac:dyDescent="0.25">
      <c r="A224" s="14"/>
      <c r="B224" s="14"/>
      <c r="C224" s="473">
        <v>6</v>
      </c>
      <c r="D224" s="527" t="s">
        <v>689</v>
      </c>
      <c r="E224" s="11"/>
      <c r="F224" s="4"/>
      <c r="G224" s="19"/>
      <c r="H224" s="11"/>
      <c r="I224" s="11"/>
    </row>
    <row r="225" spans="1:9" x14ac:dyDescent="0.25">
      <c r="A225" s="14"/>
      <c r="B225" s="14"/>
      <c r="C225" s="474"/>
      <c r="D225" s="471"/>
      <c r="E225" s="4"/>
      <c r="F225" s="4"/>
      <c r="G225" s="19"/>
      <c r="H225" s="11"/>
      <c r="I225" s="11"/>
    </row>
    <row r="226" spans="1:9" x14ac:dyDescent="0.25">
      <c r="A226" s="14"/>
      <c r="B226" s="14"/>
      <c r="C226" s="35"/>
      <c r="D226" s="4"/>
      <c r="E226" s="4"/>
      <c r="F226" s="4"/>
      <c r="G226" s="41"/>
      <c r="H226" s="11"/>
      <c r="I226" s="11"/>
    </row>
    <row r="227" spans="1:9" ht="32.1" customHeight="1" x14ac:dyDescent="0.25">
      <c r="A227" s="14"/>
      <c r="B227" s="14"/>
      <c r="C227" s="80"/>
      <c r="D227" s="91" t="s">
        <v>690</v>
      </c>
      <c r="E227" s="91"/>
      <c r="F227" s="284" t="b">
        <f>'Section B'!C392&lt;='Section B'!D12</f>
        <v>1</v>
      </c>
      <c r="G227" s="296"/>
      <c r="H227" s="11"/>
      <c r="I227" s="11"/>
    </row>
    <row r="228" spans="1:9" x14ac:dyDescent="0.25">
      <c r="A228" s="14"/>
      <c r="B228" s="14"/>
      <c r="C228" s="35"/>
      <c r="D228" s="4"/>
      <c r="E228" s="4"/>
      <c r="F228" s="4"/>
      <c r="G228" s="34"/>
      <c r="H228" s="11"/>
      <c r="I228" s="11"/>
    </row>
    <row r="229" spans="1:9" ht="32.1" customHeight="1" x14ac:dyDescent="0.25">
      <c r="A229" s="14"/>
      <c r="B229" s="14"/>
      <c r="C229" s="33"/>
      <c r="D229" s="91" t="s">
        <v>691</v>
      </c>
      <c r="E229" s="91"/>
      <c r="F229" s="284" t="b">
        <f>'Section B'!C398&lt;='Section D'!D15</f>
        <v>1</v>
      </c>
      <c r="G229" s="296"/>
      <c r="H229" s="11"/>
      <c r="I229" s="11"/>
    </row>
    <row r="230" spans="1:9" x14ac:dyDescent="0.25">
      <c r="A230" s="14"/>
      <c r="B230" s="14"/>
      <c r="C230" s="35"/>
      <c r="D230" s="4"/>
      <c r="E230" s="4"/>
      <c r="F230" s="4"/>
      <c r="G230" s="34"/>
      <c r="H230" s="11"/>
      <c r="I230" s="11"/>
    </row>
    <row r="231" spans="1:9" ht="32.1" customHeight="1" x14ac:dyDescent="0.25">
      <c r="A231" s="14"/>
      <c r="B231" s="14"/>
      <c r="C231" s="33"/>
      <c r="D231" s="91" t="s">
        <v>692</v>
      </c>
      <c r="E231" s="91"/>
      <c r="F231" s="284" t="b">
        <f>'Section B'!C404&lt;='Section B'!D15</f>
        <v>1</v>
      </c>
      <c r="G231" s="296"/>
      <c r="H231" s="11"/>
      <c r="I231" s="11"/>
    </row>
    <row r="232" spans="1:9" x14ac:dyDescent="0.25">
      <c r="A232" s="14"/>
      <c r="B232" s="14"/>
      <c r="C232" s="35"/>
      <c r="D232" s="91"/>
      <c r="E232" s="91"/>
      <c r="F232" s="91"/>
      <c r="G232" s="34"/>
      <c r="H232" s="11"/>
      <c r="I232" s="11"/>
    </row>
    <row r="233" spans="1:9" ht="32.1" customHeight="1" x14ac:dyDescent="0.25">
      <c r="A233" s="14"/>
      <c r="B233" s="14"/>
      <c r="C233" s="24"/>
      <c r="D233" s="91" t="s">
        <v>693</v>
      </c>
      <c r="E233" s="91"/>
      <c r="F233" s="284" t="b">
        <f>'Section B'!C407&lt;='Section B'!D18</f>
        <v>1</v>
      </c>
      <c r="G233" s="19"/>
      <c r="H233" s="11"/>
      <c r="I233" s="11"/>
    </row>
    <row r="234" spans="1:9" x14ac:dyDescent="0.25">
      <c r="A234" s="14"/>
      <c r="B234" s="14"/>
      <c r="C234" s="88"/>
      <c r="D234" s="72"/>
      <c r="E234" s="72"/>
      <c r="F234" s="72"/>
      <c r="G234" s="89"/>
      <c r="H234" s="11"/>
      <c r="I234" s="11"/>
    </row>
    <row r="235" spans="1:9" x14ac:dyDescent="0.25">
      <c r="A235" s="14"/>
      <c r="B235" s="14"/>
      <c r="C235" s="90"/>
      <c r="D235" s="255"/>
      <c r="E235" s="255"/>
      <c r="F235" s="255"/>
      <c r="G235" s="87"/>
      <c r="H235" s="11"/>
      <c r="I235" s="11"/>
    </row>
    <row r="236" spans="1:9" x14ac:dyDescent="0.25">
      <c r="A236" s="14"/>
      <c r="B236" s="14"/>
      <c r="C236" s="591">
        <v>7</v>
      </c>
      <c r="D236" s="527" t="s">
        <v>791</v>
      </c>
      <c r="E236" s="4"/>
      <c r="F236" s="4"/>
      <c r="G236" s="296"/>
      <c r="H236" s="11"/>
      <c r="I236" s="11"/>
    </row>
    <row r="237" spans="1:9" x14ac:dyDescent="0.25">
      <c r="A237" s="14"/>
      <c r="B237" s="14"/>
      <c r="C237" s="592"/>
      <c r="D237" s="471"/>
      <c r="E237" s="4"/>
      <c r="F237" s="4"/>
      <c r="G237" s="296"/>
      <c r="H237" s="11"/>
      <c r="I237" s="11"/>
    </row>
    <row r="238" spans="1:9" x14ac:dyDescent="0.25">
      <c r="A238" s="14"/>
      <c r="B238" s="14"/>
      <c r="C238" s="294"/>
      <c r="D238" s="4"/>
      <c r="E238" s="4"/>
      <c r="F238" s="4"/>
      <c r="G238" s="296"/>
      <c r="H238" s="11"/>
      <c r="I238" s="11"/>
    </row>
    <row r="239" spans="1:9" ht="32.1" customHeight="1" x14ac:dyDescent="0.25">
      <c r="A239" s="14"/>
      <c r="B239" s="14"/>
      <c r="C239" s="80"/>
      <c r="D239" s="91" t="s">
        <v>792</v>
      </c>
      <c r="E239" s="91"/>
      <c r="F239" s="284" t="b">
        <f>'Section B'!C415&lt;='Section B'!D12</f>
        <v>1</v>
      </c>
      <c r="G239" s="296"/>
      <c r="H239" s="11"/>
      <c r="I239" s="11"/>
    </row>
    <row r="240" spans="1:9" x14ac:dyDescent="0.25">
      <c r="A240" s="14"/>
      <c r="B240" s="14"/>
      <c r="C240" s="80"/>
      <c r="D240" s="4"/>
      <c r="E240" s="4"/>
      <c r="F240" s="4"/>
      <c r="G240" s="34"/>
      <c r="H240" s="11"/>
      <c r="I240" s="11"/>
    </row>
    <row r="241" spans="1:9" ht="32.1" customHeight="1" x14ac:dyDescent="0.25">
      <c r="A241" s="14"/>
      <c r="B241" s="14"/>
      <c r="C241" s="80"/>
      <c r="D241" s="91" t="s">
        <v>793</v>
      </c>
      <c r="E241" s="91"/>
      <c r="F241" s="284" t="b">
        <f>'Section B'!C421&lt;='Section D'!D15</f>
        <v>1</v>
      </c>
      <c r="G241" s="34"/>
      <c r="H241" s="11"/>
      <c r="I241" s="11"/>
    </row>
    <row r="242" spans="1:9" x14ac:dyDescent="0.25">
      <c r="A242" s="14"/>
      <c r="B242" s="14"/>
      <c r="C242" s="80"/>
      <c r="D242" s="4"/>
      <c r="E242" s="4"/>
      <c r="F242" s="4"/>
      <c r="G242" s="34"/>
      <c r="H242" s="11"/>
      <c r="I242" s="11"/>
    </row>
    <row r="243" spans="1:9" ht="32.1" customHeight="1" x14ac:dyDescent="0.25">
      <c r="A243" s="14"/>
      <c r="B243" s="14"/>
      <c r="C243" s="80"/>
      <c r="D243" s="91" t="s">
        <v>794</v>
      </c>
      <c r="E243" s="91"/>
      <c r="F243" s="284" t="b">
        <f>'Section B'!C427&lt;='Section B'!D15</f>
        <v>1</v>
      </c>
      <c r="G243" s="34"/>
      <c r="H243" s="11"/>
      <c r="I243" s="11"/>
    </row>
    <row r="244" spans="1:9" x14ac:dyDescent="0.25">
      <c r="A244" s="14"/>
      <c r="B244" s="14"/>
      <c r="C244" s="80"/>
      <c r="D244" s="91"/>
      <c r="E244" s="91"/>
      <c r="F244" s="91"/>
      <c r="G244" s="34"/>
      <c r="H244" s="11"/>
      <c r="I244" s="11"/>
    </row>
    <row r="245" spans="1:9" ht="32.1" customHeight="1" x14ac:dyDescent="0.25">
      <c r="A245" s="14"/>
      <c r="B245" s="14"/>
      <c r="C245" s="275"/>
      <c r="D245" s="91" t="s">
        <v>795</v>
      </c>
      <c r="E245" s="91"/>
      <c r="F245" s="284" t="b">
        <f>'Section B'!C430&lt;='Section B'!D18</f>
        <v>1</v>
      </c>
      <c r="G245" s="32"/>
      <c r="H245" s="11"/>
      <c r="I245" s="11"/>
    </row>
    <row r="246" spans="1:9" x14ac:dyDescent="0.25">
      <c r="A246" s="14"/>
      <c r="B246" s="14"/>
      <c r="C246" s="29"/>
      <c r="D246" s="36"/>
      <c r="E246" s="36"/>
      <c r="F246" s="36"/>
      <c r="G246" s="40"/>
      <c r="H246" s="11"/>
      <c r="I246" s="11"/>
    </row>
    <row r="247" spans="1:9" x14ac:dyDescent="0.25">
      <c r="A247" s="14"/>
      <c r="B247" s="14"/>
      <c r="C247" s="160"/>
      <c r="D247" s="27"/>
      <c r="E247" s="27"/>
      <c r="F247" s="27"/>
      <c r="G247" s="48"/>
      <c r="H247" s="11"/>
      <c r="I247" s="11"/>
    </row>
    <row r="248" spans="1:9" x14ac:dyDescent="0.25">
      <c r="A248" s="14"/>
      <c r="B248" s="14"/>
      <c r="C248" s="473">
        <v>8</v>
      </c>
      <c r="D248" s="470" t="s">
        <v>17</v>
      </c>
      <c r="E248" s="470"/>
      <c r="F248" s="470"/>
      <c r="G248" s="584"/>
      <c r="H248" s="11"/>
      <c r="I248" s="11"/>
    </row>
    <row r="249" spans="1:9" x14ac:dyDescent="0.25">
      <c r="A249" s="14"/>
      <c r="B249" s="14"/>
      <c r="C249" s="474"/>
      <c r="D249" s="471"/>
      <c r="E249" s="471"/>
      <c r="F249" s="471"/>
      <c r="G249" s="585"/>
      <c r="H249" s="11"/>
      <c r="I249" s="11"/>
    </row>
    <row r="250" spans="1:9" x14ac:dyDescent="0.25">
      <c r="A250" s="14"/>
      <c r="B250" s="14"/>
      <c r="C250" s="275"/>
      <c r="D250" s="48"/>
      <c r="E250" s="48"/>
      <c r="F250" s="48"/>
      <c r="G250" s="296"/>
      <c r="H250" s="11"/>
      <c r="I250" s="11"/>
    </row>
    <row r="251" spans="1:9" x14ac:dyDescent="0.25">
      <c r="A251" s="14"/>
      <c r="B251" s="14"/>
      <c r="C251" s="294" t="s">
        <v>102</v>
      </c>
      <c r="D251" s="4" t="s">
        <v>588</v>
      </c>
      <c r="E251" s="4"/>
      <c r="F251" s="4"/>
      <c r="G251" s="19"/>
      <c r="H251" s="11"/>
      <c r="I251" s="11"/>
    </row>
    <row r="252" spans="1:9" x14ac:dyDescent="0.25">
      <c r="A252" s="14"/>
      <c r="B252" s="14"/>
      <c r="C252" s="294"/>
      <c r="D252" s="4"/>
      <c r="E252" s="4"/>
      <c r="F252" s="4"/>
      <c r="G252" s="19"/>
      <c r="H252" s="11"/>
      <c r="I252" s="11"/>
    </row>
    <row r="253" spans="1:9" ht="32.1" customHeight="1" x14ac:dyDescent="0.25">
      <c r="A253" s="14"/>
      <c r="B253" s="14"/>
      <c r="C253" s="35"/>
      <c r="D253" s="91" t="s">
        <v>694</v>
      </c>
      <c r="E253" s="91"/>
      <c r="F253" s="284" t="b">
        <f>'Section B'!C441&lt;='Section B'!D12</f>
        <v>1</v>
      </c>
      <c r="G253" s="19"/>
      <c r="H253" s="11"/>
      <c r="I253" s="11"/>
    </row>
    <row r="254" spans="1:9" x14ac:dyDescent="0.25">
      <c r="A254" s="14"/>
      <c r="B254" s="14"/>
      <c r="C254" s="33"/>
      <c r="D254" s="4"/>
      <c r="E254" s="4"/>
      <c r="F254" s="4"/>
      <c r="G254" s="34"/>
      <c r="H254" s="11"/>
      <c r="I254" s="11"/>
    </row>
    <row r="255" spans="1:9" ht="32.1" customHeight="1" x14ac:dyDescent="0.25">
      <c r="A255" s="14"/>
      <c r="B255" s="14"/>
      <c r="C255" s="35"/>
      <c r="D255" s="91" t="s">
        <v>695</v>
      </c>
      <c r="E255" s="91"/>
      <c r="F255" s="284" t="b">
        <f>'Section B'!C447&lt;='Section D'!D15</f>
        <v>1</v>
      </c>
      <c r="G255" s="34"/>
      <c r="H255" s="11"/>
      <c r="I255" s="11"/>
    </row>
    <row r="256" spans="1:9" x14ac:dyDescent="0.25">
      <c r="A256" s="14"/>
      <c r="B256" s="14"/>
      <c r="C256" s="33"/>
      <c r="D256" s="4"/>
      <c r="E256" s="4"/>
      <c r="F256" s="4"/>
      <c r="G256" s="34"/>
      <c r="H256" s="11"/>
      <c r="I256" s="11"/>
    </row>
    <row r="257" spans="1:9" ht="32.1" customHeight="1" x14ac:dyDescent="0.25">
      <c r="A257" s="14"/>
      <c r="B257" s="14"/>
      <c r="C257" s="35"/>
      <c r="D257" s="91" t="s">
        <v>696</v>
      </c>
      <c r="E257" s="91"/>
      <c r="F257" s="284" t="b">
        <f>'Section B'!C453&lt;='Section B'!D15</f>
        <v>1</v>
      </c>
      <c r="G257" s="34"/>
      <c r="H257" s="11"/>
      <c r="I257" s="11"/>
    </row>
    <row r="258" spans="1:9" x14ac:dyDescent="0.25">
      <c r="A258" s="14"/>
      <c r="B258" s="14"/>
      <c r="C258" s="35"/>
      <c r="D258" s="91"/>
      <c r="E258" s="91"/>
      <c r="F258" s="91"/>
      <c r="G258" s="34"/>
      <c r="H258" s="11"/>
      <c r="I258" s="11"/>
    </row>
    <row r="259" spans="1:9" ht="32.1" customHeight="1" x14ac:dyDescent="0.25">
      <c r="A259" s="14"/>
      <c r="B259" s="11"/>
      <c r="C259" s="35"/>
      <c r="D259" s="91" t="s">
        <v>697</v>
      </c>
      <c r="E259" s="91"/>
      <c r="F259" s="284" t="b">
        <f>'Section B'!C456&lt;='Section B'!D18</f>
        <v>1</v>
      </c>
      <c r="G259" s="34"/>
      <c r="H259" s="11"/>
      <c r="I259" s="11"/>
    </row>
    <row r="260" spans="1:9" x14ac:dyDescent="0.25">
      <c r="A260" s="14"/>
      <c r="B260" s="14"/>
      <c r="C260" s="29"/>
      <c r="D260" s="256"/>
      <c r="E260" s="256"/>
      <c r="F260" s="256"/>
      <c r="G260" s="257"/>
      <c r="H260" s="11"/>
      <c r="I260" s="11"/>
    </row>
    <row r="261" spans="1:9" x14ac:dyDescent="0.25">
      <c r="A261" s="14"/>
      <c r="B261" s="11"/>
      <c r="C261" s="120"/>
      <c r="D261" s="258"/>
      <c r="E261" s="258"/>
      <c r="F261" s="258"/>
      <c r="G261" s="120"/>
      <c r="H261" s="11"/>
      <c r="I261" s="11"/>
    </row>
    <row r="262" spans="1:9" x14ac:dyDescent="0.25">
      <c r="A262" s="14"/>
      <c r="B262" s="583" t="s">
        <v>851</v>
      </c>
      <c r="C262" s="583"/>
      <c r="D262" s="583"/>
      <c r="E262" s="583"/>
      <c r="F262" s="583"/>
      <c r="G262" s="583"/>
      <c r="H262" s="11"/>
      <c r="I262" s="11"/>
    </row>
    <row r="263" spans="1:9" x14ac:dyDescent="0.25">
      <c r="A263" s="14"/>
      <c r="B263" s="11"/>
      <c r="C263" s="14"/>
      <c r="D263" s="11"/>
      <c r="E263" s="11"/>
      <c r="F263" s="11"/>
      <c r="G263" s="11"/>
      <c r="H263" s="11"/>
      <c r="I263" s="11"/>
    </row>
    <row r="264" spans="1:9" x14ac:dyDescent="0.25">
      <c r="A264" s="14"/>
      <c r="B264" s="11"/>
      <c r="C264" s="358"/>
      <c r="D264" s="359"/>
      <c r="E264" s="419"/>
      <c r="F264" s="266"/>
      <c r="G264" s="267"/>
      <c r="H264" s="11"/>
      <c r="I264" s="11"/>
    </row>
    <row r="265" spans="1:9" ht="32.1" customHeight="1" x14ac:dyDescent="0.25">
      <c r="A265" s="14"/>
      <c r="B265" s="11"/>
      <c r="C265" s="269"/>
      <c r="D265" s="421" t="s">
        <v>871</v>
      </c>
      <c r="E265" s="12"/>
      <c r="F265" s="284" t="b">
        <f>'Section G'!F13&lt;='Section B'!D12</f>
        <v>1</v>
      </c>
      <c r="G265" s="268"/>
      <c r="H265" s="11"/>
      <c r="I265" s="11"/>
    </row>
    <row r="266" spans="1:9" x14ac:dyDescent="0.25">
      <c r="A266" s="14"/>
      <c r="B266" s="11"/>
      <c r="C266" s="269"/>
      <c r="D266" s="11"/>
      <c r="E266" s="11"/>
      <c r="F266" s="11"/>
      <c r="G266" s="268"/>
      <c r="H266" s="11"/>
      <c r="I266" s="11"/>
    </row>
    <row r="267" spans="1:9" ht="32.1" customHeight="1" x14ac:dyDescent="0.25">
      <c r="A267" s="14"/>
      <c r="B267" s="11"/>
      <c r="C267" s="269"/>
      <c r="D267" s="421" t="s">
        <v>872</v>
      </c>
      <c r="E267" s="12"/>
      <c r="F267" s="284" t="b">
        <f>'Section G'!F15&lt;='Section B'!D12</f>
        <v>1</v>
      </c>
      <c r="G267" s="268"/>
      <c r="H267" s="11"/>
      <c r="I267" s="11"/>
    </row>
    <row r="268" spans="1:9" x14ac:dyDescent="0.25">
      <c r="A268" s="14"/>
      <c r="B268" s="11"/>
      <c r="C268" s="269"/>
      <c r="D268" s="11"/>
      <c r="E268" s="11"/>
      <c r="F268" s="11"/>
      <c r="G268" s="268"/>
      <c r="H268" s="11"/>
      <c r="I268" s="11"/>
    </row>
    <row r="269" spans="1:9" ht="32.1" customHeight="1" x14ac:dyDescent="0.25">
      <c r="A269" s="14"/>
      <c r="B269" s="11"/>
      <c r="C269" s="269"/>
      <c r="D269" s="421" t="s">
        <v>873</v>
      </c>
      <c r="E269" s="12"/>
      <c r="F269" s="284" t="b">
        <f>'Section G'!F17&lt;='Section B'!D12</f>
        <v>1</v>
      </c>
      <c r="G269" s="268"/>
      <c r="H269" s="11"/>
      <c r="I269" s="11"/>
    </row>
    <row r="270" spans="1:9" x14ac:dyDescent="0.25">
      <c r="A270" s="14"/>
      <c r="B270" s="11"/>
      <c r="C270" s="269"/>
      <c r="D270" s="11"/>
      <c r="E270" s="11"/>
      <c r="F270" s="11"/>
      <c r="G270" s="268"/>
      <c r="H270" s="11"/>
      <c r="I270" s="11"/>
    </row>
    <row r="271" spans="1:9" ht="32.1" customHeight="1" x14ac:dyDescent="0.25">
      <c r="A271" s="14"/>
      <c r="B271" s="11"/>
      <c r="C271" s="269"/>
      <c r="D271" s="421" t="s">
        <v>874</v>
      </c>
      <c r="E271" s="12"/>
      <c r="F271" s="284" t="b">
        <f>'Section G'!C20&lt;='Section B'!D12</f>
        <v>1</v>
      </c>
      <c r="G271" s="268"/>
      <c r="H271" s="11"/>
      <c r="I271" s="11"/>
    </row>
    <row r="272" spans="1:9" x14ac:dyDescent="0.25">
      <c r="A272" s="14"/>
      <c r="B272" s="11"/>
      <c r="C272" s="269"/>
      <c r="D272" s="11"/>
      <c r="E272" s="11"/>
      <c r="F272" s="11"/>
      <c r="G272" s="268"/>
      <c r="H272" s="11"/>
      <c r="I272" s="11"/>
    </row>
    <row r="273" spans="1:9" ht="32.1" customHeight="1" x14ac:dyDescent="0.25">
      <c r="A273" s="14"/>
      <c r="B273" s="11"/>
      <c r="C273" s="269"/>
      <c r="D273" s="421" t="s">
        <v>875</v>
      </c>
      <c r="E273" s="12"/>
      <c r="F273" s="284" t="b">
        <f>'Section G'!C27&lt;='Section B'!D12</f>
        <v>1</v>
      </c>
      <c r="G273" s="268"/>
      <c r="H273" s="11"/>
      <c r="I273" s="11"/>
    </row>
    <row r="274" spans="1:9" x14ac:dyDescent="0.25">
      <c r="A274" s="14"/>
      <c r="B274" s="11"/>
      <c r="C274" s="269"/>
      <c r="D274" s="11"/>
      <c r="E274" s="11"/>
      <c r="F274" s="11"/>
      <c r="G274" s="268"/>
      <c r="H274" s="11"/>
      <c r="I274" s="11"/>
    </row>
    <row r="275" spans="1:9" ht="32.1" customHeight="1" x14ac:dyDescent="0.25">
      <c r="A275" s="14"/>
      <c r="B275" s="11"/>
      <c r="C275" s="269"/>
      <c r="D275" s="421" t="s">
        <v>876</v>
      </c>
      <c r="E275" s="12"/>
      <c r="F275" s="284" t="b">
        <f>'Section G'!C30&lt;='Section B'!D12</f>
        <v>1</v>
      </c>
      <c r="G275" s="268"/>
      <c r="H275" s="11"/>
      <c r="I275" s="11"/>
    </row>
    <row r="276" spans="1:9" x14ac:dyDescent="0.25">
      <c r="A276" s="14"/>
      <c r="B276" s="11"/>
      <c r="C276" s="269"/>
      <c r="D276" s="11"/>
      <c r="E276" s="11"/>
      <c r="F276" s="11"/>
      <c r="G276" s="268"/>
      <c r="H276" s="11"/>
      <c r="I276" s="11"/>
    </row>
    <row r="277" spans="1:9" ht="32.1" customHeight="1" x14ac:dyDescent="0.25">
      <c r="A277" s="14"/>
      <c r="B277" s="11"/>
      <c r="C277" s="269"/>
      <c r="D277" s="421" t="s">
        <v>877</v>
      </c>
      <c r="E277" s="12"/>
      <c r="F277" s="284" t="b">
        <f>'Section G'!C33&lt;='Section B'!D12</f>
        <v>1</v>
      </c>
      <c r="G277" s="268"/>
      <c r="H277" s="11"/>
      <c r="I277" s="11"/>
    </row>
    <row r="278" spans="1:9" x14ac:dyDescent="0.25">
      <c r="A278" s="14"/>
      <c r="B278" s="11"/>
      <c r="C278" s="269"/>
      <c r="D278" s="11"/>
      <c r="E278" s="11"/>
      <c r="F278" s="11"/>
      <c r="G278" s="268"/>
      <c r="H278" s="11"/>
      <c r="I278" s="11"/>
    </row>
    <row r="279" spans="1:9" ht="32.1" customHeight="1" x14ac:dyDescent="0.25">
      <c r="A279" s="14"/>
      <c r="B279" s="11"/>
      <c r="C279" s="269"/>
      <c r="D279" s="421" t="s">
        <v>878</v>
      </c>
      <c r="E279" s="12"/>
      <c r="F279" s="284" t="b">
        <f>'Section G'!C36&lt;='Section B'!D12</f>
        <v>1</v>
      </c>
      <c r="G279" s="268"/>
      <c r="H279" s="11"/>
      <c r="I279" s="11"/>
    </row>
    <row r="280" spans="1:9" x14ac:dyDescent="0.25">
      <c r="A280" s="14"/>
      <c r="B280" s="11"/>
      <c r="C280" s="269"/>
      <c r="D280" s="11"/>
      <c r="E280" s="11"/>
      <c r="F280" s="11"/>
      <c r="G280" s="268"/>
      <c r="H280" s="11"/>
      <c r="I280" s="11"/>
    </row>
    <row r="281" spans="1:9" ht="32.1" customHeight="1" x14ac:dyDescent="0.25">
      <c r="A281" s="14"/>
      <c r="B281" s="11"/>
      <c r="C281" s="269"/>
      <c r="D281" s="421" t="s">
        <v>879</v>
      </c>
      <c r="E281" s="12"/>
      <c r="F281" s="284" t="b">
        <f>'Section G'!C39&lt;='Section B'!D12</f>
        <v>1</v>
      </c>
      <c r="G281" s="268"/>
      <c r="H281" s="11"/>
      <c r="I281" s="11"/>
    </row>
    <row r="282" spans="1:9" x14ac:dyDescent="0.25">
      <c r="A282" s="14"/>
      <c r="B282" s="11"/>
      <c r="C282" s="269"/>
      <c r="D282" s="11"/>
      <c r="E282" s="11"/>
      <c r="F282" s="11"/>
      <c r="G282" s="268"/>
      <c r="H282" s="11"/>
      <c r="I282" s="11"/>
    </row>
    <row r="283" spans="1:9" ht="32.1" customHeight="1" x14ac:dyDescent="0.25">
      <c r="A283" s="14"/>
      <c r="B283" s="11"/>
      <c r="C283" s="269"/>
      <c r="D283" s="421" t="s">
        <v>880</v>
      </c>
      <c r="E283" s="12"/>
      <c r="F283" s="284" t="b">
        <f>'Section G'!C42&lt;='Section B'!D12</f>
        <v>1</v>
      </c>
      <c r="G283" s="268"/>
      <c r="H283" s="11"/>
      <c r="I283" s="11"/>
    </row>
    <row r="284" spans="1:9" x14ac:dyDescent="0.25">
      <c r="A284" s="14"/>
      <c r="B284" s="11"/>
      <c r="C284" s="269"/>
      <c r="D284" s="11"/>
      <c r="E284" s="11"/>
      <c r="F284" s="11"/>
      <c r="G284" s="268"/>
      <c r="H284" s="11"/>
      <c r="I284" s="11"/>
    </row>
    <row r="285" spans="1:9" ht="32.1" customHeight="1" x14ac:dyDescent="0.25">
      <c r="A285" s="14"/>
      <c r="B285" s="11"/>
      <c r="C285" s="269"/>
      <c r="D285" s="421" t="s">
        <v>881</v>
      </c>
      <c r="E285" s="91"/>
      <c r="F285" s="284" t="b">
        <f>'Section G'!C49&lt;='Section B'!D12</f>
        <v>1</v>
      </c>
      <c r="G285" s="268"/>
      <c r="H285" s="11"/>
      <c r="I285" s="11"/>
    </row>
    <row r="286" spans="1:9" x14ac:dyDescent="0.25">
      <c r="A286" s="14"/>
      <c r="B286" s="11"/>
      <c r="C286" s="270"/>
      <c r="D286" s="271"/>
      <c r="E286" s="271"/>
      <c r="F286" s="271"/>
      <c r="G286" s="272"/>
      <c r="H286" s="11"/>
      <c r="I286" s="11"/>
    </row>
    <row r="287" spans="1:9" x14ac:dyDescent="0.25">
      <c r="A287" s="14"/>
      <c r="B287" s="11"/>
      <c r="C287" s="14"/>
      <c r="D287" s="11"/>
      <c r="E287" s="11"/>
      <c r="F287" s="11"/>
      <c r="G287" s="11"/>
      <c r="H287" s="11"/>
      <c r="I287" s="11"/>
    </row>
    <row r="288" spans="1:9" x14ac:dyDescent="0.25">
      <c r="A288" s="14"/>
      <c r="B288" s="583" t="s">
        <v>852</v>
      </c>
      <c r="C288" s="583"/>
      <c r="D288" s="583"/>
      <c r="E288" s="583"/>
      <c r="F288" s="583"/>
      <c r="G288" s="583"/>
      <c r="H288" s="11"/>
      <c r="I288" s="11"/>
    </row>
    <row r="289" spans="1:9" x14ac:dyDescent="0.25">
      <c r="A289" s="14"/>
      <c r="B289" s="11"/>
      <c r="C289" s="14"/>
      <c r="D289" s="11"/>
      <c r="E289" s="11"/>
      <c r="F289" s="11"/>
      <c r="G289" s="11"/>
      <c r="H289" s="11"/>
      <c r="I289" s="11"/>
    </row>
    <row r="290" spans="1:9" x14ac:dyDescent="0.25">
      <c r="A290" s="14"/>
      <c r="B290" s="11"/>
      <c r="C290" s="358"/>
      <c r="D290" s="359"/>
      <c r="E290" s="419"/>
      <c r="F290" s="266"/>
      <c r="G290" s="267"/>
      <c r="H290" s="11"/>
      <c r="I290" s="11"/>
    </row>
    <row r="291" spans="1:9" ht="32.1" customHeight="1" x14ac:dyDescent="0.25">
      <c r="A291" s="14"/>
      <c r="B291" s="11"/>
      <c r="C291" s="269"/>
      <c r="D291" s="421" t="s">
        <v>765</v>
      </c>
      <c r="E291" s="12"/>
      <c r="F291" s="284" t="b">
        <f>'Section H'!D12&lt;='Section B'!D12</f>
        <v>1</v>
      </c>
      <c r="G291" s="268"/>
      <c r="H291" s="11"/>
      <c r="I291" s="11"/>
    </row>
    <row r="292" spans="1:9" x14ac:dyDescent="0.25">
      <c r="A292" s="14"/>
      <c r="B292" s="11"/>
      <c r="C292" s="269"/>
      <c r="D292" s="11"/>
      <c r="E292" s="11"/>
      <c r="F292" s="11"/>
      <c r="G292" s="268"/>
      <c r="H292" s="11"/>
      <c r="I292" s="11"/>
    </row>
    <row r="293" spans="1:9" ht="32.1" customHeight="1" x14ac:dyDescent="0.25">
      <c r="A293" s="14"/>
      <c r="B293" s="11"/>
      <c r="C293" s="269"/>
      <c r="D293" s="421" t="s">
        <v>789</v>
      </c>
      <c r="E293" s="12"/>
      <c r="F293" s="284" t="b">
        <f>'Section H'!D16&lt;='Section B'!D12</f>
        <v>1</v>
      </c>
      <c r="G293" s="268"/>
      <c r="H293" s="11"/>
      <c r="I293" s="11"/>
    </row>
    <row r="294" spans="1:9" x14ac:dyDescent="0.25">
      <c r="A294" s="14"/>
      <c r="B294" s="11"/>
      <c r="C294" s="269"/>
      <c r="D294" s="11"/>
      <c r="E294" s="11"/>
      <c r="F294" s="11"/>
      <c r="G294" s="268"/>
      <c r="H294" s="11"/>
      <c r="I294" s="11"/>
    </row>
    <row r="295" spans="1:9" ht="32.1" customHeight="1" x14ac:dyDescent="0.25">
      <c r="A295" s="14"/>
      <c r="B295" s="11"/>
      <c r="C295" s="269"/>
      <c r="D295" s="421" t="s">
        <v>790</v>
      </c>
      <c r="E295" s="12"/>
      <c r="F295" s="284" t="b">
        <f>'Section H'!D20&lt;='Section B'!D12</f>
        <v>1</v>
      </c>
      <c r="G295" s="268"/>
      <c r="H295" s="11"/>
      <c r="I295" s="11"/>
    </row>
    <row r="296" spans="1:9" x14ac:dyDescent="0.25">
      <c r="A296" s="14"/>
      <c r="B296" s="11"/>
      <c r="C296" s="269"/>
      <c r="D296" s="11"/>
      <c r="E296" s="11"/>
      <c r="F296" s="11"/>
      <c r="G296" s="268"/>
      <c r="H296" s="11"/>
      <c r="I296" s="11"/>
    </row>
    <row r="297" spans="1:9" ht="32.1" customHeight="1" x14ac:dyDescent="0.25">
      <c r="A297" s="14"/>
      <c r="B297" s="11"/>
      <c r="C297" s="269"/>
      <c r="D297" s="91" t="s">
        <v>766</v>
      </c>
      <c r="E297" s="91"/>
      <c r="F297" s="284" t="b">
        <f>'Section H'!D24&lt;='Section B'!D12</f>
        <v>1</v>
      </c>
      <c r="G297" s="268"/>
      <c r="H297" s="11"/>
      <c r="I297" s="11"/>
    </row>
    <row r="298" spans="1:9" x14ac:dyDescent="0.25">
      <c r="A298" s="14"/>
      <c r="B298" s="11"/>
      <c r="C298" s="270"/>
      <c r="D298" s="271"/>
      <c r="E298" s="271"/>
      <c r="F298" s="271"/>
      <c r="G298" s="272"/>
      <c r="H298" s="11"/>
      <c r="I298" s="11"/>
    </row>
    <row r="299" spans="1:9" x14ac:dyDescent="0.25">
      <c r="A299" s="14"/>
      <c r="B299" s="11"/>
      <c r="C299" s="14"/>
      <c r="D299" s="11"/>
      <c r="E299" s="11"/>
      <c r="F299" s="11"/>
      <c r="G299" s="11"/>
      <c r="H299" s="11"/>
      <c r="I299" s="11"/>
    </row>
    <row r="300" spans="1:9" x14ac:dyDescent="0.25">
      <c r="A300" s="14"/>
      <c r="B300" s="583" t="s">
        <v>853</v>
      </c>
      <c r="C300" s="583"/>
      <c r="D300" s="583"/>
      <c r="E300" s="583"/>
      <c r="F300" s="583"/>
      <c r="G300" s="583"/>
      <c r="H300" s="11"/>
      <c r="I300" s="11"/>
    </row>
    <row r="301" spans="1:9" x14ac:dyDescent="0.25">
      <c r="A301" s="14"/>
      <c r="B301" s="11"/>
      <c r="C301" s="14"/>
      <c r="D301" s="11"/>
      <c r="E301" s="11"/>
      <c r="F301" s="11"/>
      <c r="G301" s="11"/>
      <c r="H301" s="11"/>
      <c r="I301" s="11"/>
    </row>
    <row r="302" spans="1:9" x14ac:dyDescent="0.25">
      <c r="A302" s="14"/>
      <c r="B302" s="11"/>
      <c r="C302" s="358"/>
      <c r="D302" s="359"/>
      <c r="E302" s="419"/>
      <c r="F302" s="266"/>
      <c r="G302" s="267"/>
      <c r="H302" s="11"/>
      <c r="I302" s="11"/>
    </row>
    <row r="303" spans="1:9" ht="32.1" customHeight="1" x14ac:dyDescent="0.25">
      <c r="A303" s="14"/>
      <c r="B303" s="11"/>
      <c r="C303" s="269"/>
      <c r="D303" s="91" t="s">
        <v>796</v>
      </c>
      <c r="E303" s="12"/>
      <c r="F303" s="284" t="b">
        <f>'Section I'!C9&lt;='Section B'!D12</f>
        <v>1</v>
      </c>
      <c r="G303" s="268"/>
      <c r="H303" s="11"/>
      <c r="I303" s="11"/>
    </row>
    <row r="304" spans="1:9" x14ac:dyDescent="0.25">
      <c r="A304" s="14"/>
      <c r="B304" s="11"/>
      <c r="C304" s="269"/>
      <c r="D304" s="11"/>
      <c r="E304" s="11"/>
      <c r="F304" s="11"/>
      <c r="G304" s="268"/>
      <c r="H304" s="11"/>
      <c r="I304" s="11"/>
    </row>
    <row r="305" spans="1:9" ht="32.1" customHeight="1" x14ac:dyDescent="0.25">
      <c r="A305" s="14"/>
      <c r="B305" s="11"/>
      <c r="C305" s="269"/>
      <c r="D305" s="91" t="s">
        <v>726</v>
      </c>
      <c r="E305" s="12"/>
      <c r="F305" s="284" t="b">
        <f>'Section I'!C17&lt;='Section B'!D12</f>
        <v>1</v>
      </c>
      <c r="G305" s="268"/>
      <c r="H305" s="11"/>
      <c r="I305" s="11"/>
    </row>
    <row r="306" spans="1:9" x14ac:dyDescent="0.25">
      <c r="A306" s="14"/>
      <c r="B306" s="11"/>
      <c r="C306" s="269"/>
      <c r="D306" s="11"/>
      <c r="E306" s="11"/>
      <c r="F306" s="11"/>
      <c r="G306" s="268"/>
      <c r="H306" s="11"/>
      <c r="I306" s="11"/>
    </row>
    <row r="307" spans="1:9" ht="32.1" customHeight="1" x14ac:dyDescent="0.25">
      <c r="A307" s="14"/>
      <c r="B307" s="11"/>
      <c r="C307" s="269"/>
      <c r="D307" s="91" t="s">
        <v>727</v>
      </c>
      <c r="E307" s="12"/>
      <c r="F307" s="284" t="b">
        <f>'Section I'!C24&lt;='Section B'!D12</f>
        <v>1</v>
      </c>
      <c r="G307" s="268"/>
      <c r="H307" s="11"/>
      <c r="I307" s="11"/>
    </row>
    <row r="308" spans="1:9" x14ac:dyDescent="0.25">
      <c r="A308" s="14"/>
      <c r="B308" s="11"/>
      <c r="C308" s="269"/>
      <c r="D308" s="11"/>
      <c r="E308" s="11"/>
      <c r="F308" s="11"/>
      <c r="G308" s="268"/>
      <c r="H308" s="11"/>
      <c r="I308" s="11"/>
    </row>
    <row r="309" spans="1:9" ht="32.1" customHeight="1" x14ac:dyDescent="0.25">
      <c r="A309" s="14"/>
      <c r="B309" s="11"/>
      <c r="C309" s="269"/>
      <c r="D309" s="91" t="s">
        <v>728</v>
      </c>
      <c r="E309" s="12"/>
      <c r="F309" s="284" t="b">
        <f>'Section I'!C28&lt;='Section B'!D12</f>
        <v>1</v>
      </c>
      <c r="G309" s="268"/>
      <c r="H309" s="11"/>
      <c r="I309" s="11"/>
    </row>
    <row r="310" spans="1:9" x14ac:dyDescent="0.25">
      <c r="A310" s="14"/>
      <c r="B310" s="11"/>
      <c r="C310" s="269"/>
      <c r="D310" s="11"/>
      <c r="E310" s="11"/>
      <c r="F310" s="11"/>
      <c r="G310" s="268"/>
      <c r="H310" s="11"/>
      <c r="I310" s="11"/>
    </row>
    <row r="311" spans="1:9" ht="32.1" customHeight="1" x14ac:dyDescent="0.25">
      <c r="A311" s="14"/>
      <c r="B311" s="11"/>
      <c r="C311" s="269"/>
      <c r="D311" s="91" t="s">
        <v>729</v>
      </c>
      <c r="E311" s="12"/>
      <c r="F311" s="284" t="b">
        <f>'Section I'!C33&lt;='Section B'!D12</f>
        <v>1</v>
      </c>
      <c r="G311" s="268"/>
      <c r="H311" s="11"/>
      <c r="I311" s="11"/>
    </row>
    <row r="312" spans="1:9" x14ac:dyDescent="0.25">
      <c r="A312" s="14"/>
      <c r="B312" s="11"/>
      <c r="C312" s="269"/>
      <c r="D312" s="11"/>
      <c r="E312" s="11"/>
      <c r="F312" s="11"/>
      <c r="G312" s="268"/>
      <c r="H312" s="11"/>
      <c r="I312" s="11"/>
    </row>
    <row r="313" spans="1:9" ht="32.1" customHeight="1" x14ac:dyDescent="0.25">
      <c r="A313" s="14"/>
      <c r="B313" s="11"/>
      <c r="C313" s="269"/>
      <c r="D313" s="91" t="s">
        <v>730</v>
      </c>
      <c r="E313" s="12"/>
      <c r="F313" s="284" t="b">
        <f>'Section I'!C38&lt;='Section B'!D12</f>
        <v>1</v>
      </c>
      <c r="G313" s="268"/>
      <c r="H313" s="11"/>
      <c r="I313" s="11"/>
    </row>
    <row r="314" spans="1:9" x14ac:dyDescent="0.25">
      <c r="A314" s="14"/>
      <c r="B314" s="11"/>
      <c r="C314" s="269"/>
      <c r="D314" s="11"/>
      <c r="E314" s="11"/>
      <c r="F314" s="11"/>
      <c r="G314" s="268"/>
      <c r="H314" s="11"/>
      <c r="I314" s="11"/>
    </row>
    <row r="315" spans="1:9" ht="32.1" customHeight="1" x14ac:dyDescent="0.25">
      <c r="A315" s="14"/>
      <c r="B315" s="11"/>
      <c r="C315" s="269"/>
      <c r="D315" s="91" t="s">
        <v>731</v>
      </c>
      <c r="E315" s="12"/>
      <c r="F315" s="284" t="b">
        <f>'Section I'!C43&lt;='Section B'!D12</f>
        <v>1</v>
      </c>
      <c r="G315" s="268"/>
      <c r="H315" s="11"/>
      <c r="I315" s="11"/>
    </row>
    <row r="316" spans="1:9" x14ac:dyDescent="0.25">
      <c r="A316" s="14"/>
      <c r="B316" s="11"/>
      <c r="C316" s="269"/>
      <c r="D316" s="11"/>
      <c r="E316" s="11"/>
      <c r="F316" s="11"/>
      <c r="G316" s="268"/>
      <c r="H316" s="11"/>
      <c r="I316" s="11"/>
    </row>
    <row r="317" spans="1:9" ht="32.1" customHeight="1" x14ac:dyDescent="0.25">
      <c r="A317" s="14"/>
      <c r="B317" s="11"/>
      <c r="C317" s="269"/>
      <c r="D317" s="91" t="s">
        <v>732</v>
      </c>
      <c r="E317" s="12"/>
      <c r="F317" s="284" t="b">
        <f>'Section I'!C47&lt;='Section B'!D12</f>
        <v>1</v>
      </c>
      <c r="G317" s="268"/>
      <c r="H317" s="11"/>
      <c r="I317" s="11"/>
    </row>
    <row r="318" spans="1:9" x14ac:dyDescent="0.25">
      <c r="A318" s="14"/>
      <c r="B318" s="11"/>
      <c r="C318" s="269"/>
      <c r="D318" s="11"/>
      <c r="E318" s="11"/>
      <c r="F318" s="11"/>
      <c r="G318" s="268"/>
      <c r="H318" s="11"/>
      <c r="I318" s="11"/>
    </row>
    <row r="319" spans="1:9" ht="50.1" customHeight="1" x14ac:dyDescent="0.25">
      <c r="A319" s="14"/>
      <c r="B319" s="11"/>
      <c r="C319" s="269"/>
      <c r="D319" s="91" t="s">
        <v>797</v>
      </c>
      <c r="E319" s="12"/>
      <c r="F319" s="284" t="b">
        <f>'Section I'!C52&lt;='Section B'!D12</f>
        <v>1</v>
      </c>
      <c r="G319" s="268"/>
      <c r="H319" s="11"/>
      <c r="I319" s="11"/>
    </row>
    <row r="320" spans="1:9" x14ac:dyDescent="0.25">
      <c r="A320" s="14"/>
      <c r="B320" s="11"/>
      <c r="C320" s="270"/>
      <c r="D320" s="271"/>
      <c r="E320" s="271"/>
      <c r="F320" s="271"/>
      <c r="G320" s="272"/>
      <c r="H320" s="11"/>
      <c r="I320" s="11"/>
    </row>
    <row r="321" spans="1:9" x14ac:dyDescent="0.25">
      <c r="A321" s="14"/>
      <c r="B321" s="11"/>
      <c r="C321" s="14"/>
      <c r="D321" s="11"/>
      <c r="E321" s="11"/>
      <c r="F321" s="11"/>
      <c r="G321" s="11"/>
      <c r="H321" s="11"/>
      <c r="I321" s="11"/>
    </row>
    <row r="322" spans="1:9" x14ac:dyDescent="0.25">
      <c r="A322" s="14"/>
      <c r="B322" s="583" t="s">
        <v>112</v>
      </c>
      <c r="C322" s="583"/>
      <c r="D322" s="583"/>
      <c r="E322" s="287"/>
      <c r="F322" s="91"/>
      <c r="G322" s="11"/>
      <c r="H322" s="11"/>
      <c r="I322" s="11"/>
    </row>
    <row r="323" spans="1:9" x14ac:dyDescent="0.25">
      <c r="A323" s="14"/>
      <c r="B323" s="11"/>
      <c r="C323" s="14"/>
      <c r="D323" s="11"/>
      <c r="E323" s="11"/>
      <c r="F323" s="287"/>
      <c r="G323" s="11"/>
      <c r="H323" s="11"/>
      <c r="I323" s="11"/>
    </row>
    <row r="324" spans="1:9" x14ac:dyDescent="0.25">
      <c r="A324" s="14"/>
      <c r="B324" s="11"/>
      <c r="C324" s="593">
        <v>1</v>
      </c>
      <c r="D324" s="470" t="s">
        <v>113</v>
      </c>
      <c r="E324" s="278"/>
      <c r="F324" s="278"/>
      <c r="G324" s="295"/>
      <c r="H324" s="11"/>
      <c r="I324" s="11"/>
    </row>
    <row r="325" spans="1:9" x14ac:dyDescent="0.25">
      <c r="A325" s="14"/>
      <c r="B325" s="11"/>
      <c r="C325" s="592"/>
      <c r="D325" s="471"/>
      <c r="E325" s="48"/>
      <c r="F325" s="48"/>
      <c r="G325" s="296"/>
      <c r="H325" s="11"/>
      <c r="I325" s="11"/>
    </row>
    <row r="326" spans="1:9" x14ac:dyDescent="0.25">
      <c r="A326" s="14"/>
      <c r="B326" s="11"/>
      <c r="C326" s="294"/>
      <c r="D326" s="48"/>
      <c r="E326" s="48"/>
      <c r="F326" s="48"/>
      <c r="G326" s="296"/>
      <c r="H326" s="11"/>
      <c r="I326" s="11"/>
    </row>
    <row r="327" spans="1:9" ht="32.1" customHeight="1" x14ac:dyDescent="0.25">
      <c r="A327" s="14"/>
      <c r="B327" s="11"/>
      <c r="C327" s="24"/>
      <c r="D327" s="27" t="s">
        <v>133</v>
      </c>
      <c r="E327" s="27"/>
      <c r="F327" s="284" t="b">
        <f>IF(AND(ValidationSectionA="TRUE",ValidationSectionB="TRUE",ValidationSectionC="TRUE",ValidationSectionD="TRUE",ValidationSection_E="TRUE",ValidationSectionF="TRUE",ValidationSectionK="TRUE",ValidationSectionL="TRUE",ValidationSectionM="TRUE",ValidationSectionN="TRUE", ValidationSectionO="TRUE"),TRUE,FALSE)</f>
        <v>0</v>
      </c>
      <c r="G327" s="159"/>
      <c r="H327" s="11"/>
      <c r="I327" s="11"/>
    </row>
    <row r="328" spans="1:9" x14ac:dyDescent="0.25">
      <c r="A328" s="14"/>
      <c r="B328" s="11"/>
      <c r="C328" s="29"/>
      <c r="D328" s="119"/>
      <c r="E328" s="119"/>
      <c r="F328" s="119"/>
      <c r="G328" s="257"/>
      <c r="H328" s="11"/>
      <c r="I328" s="11"/>
    </row>
    <row r="329" spans="1:9" x14ac:dyDescent="0.25">
      <c r="A329" s="14"/>
      <c r="B329" s="11"/>
      <c r="C329" s="14"/>
      <c r="D329" s="11"/>
      <c r="E329" s="11"/>
      <c r="F329" s="11"/>
      <c r="G329" s="11"/>
      <c r="H329" s="11"/>
      <c r="I329" s="11"/>
    </row>
    <row r="330" spans="1:9" x14ac:dyDescent="0.25">
      <c r="A330" s="14"/>
      <c r="B330" s="9" t="s">
        <v>114</v>
      </c>
      <c r="C330" s="9"/>
      <c r="D330" s="9"/>
      <c r="E330" s="9"/>
      <c r="F330" s="9"/>
      <c r="G330" s="11"/>
      <c r="H330" s="11"/>
      <c r="I330" s="11"/>
    </row>
    <row r="331" spans="1:9" x14ac:dyDescent="0.25">
      <c r="A331" s="14"/>
      <c r="B331" s="11"/>
      <c r="C331" s="14"/>
      <c r="D331" s="11"/>
      <c r="E331" s="11"/>
      <c r="F331" s="11"/>
      <c r="G331" s="11"/>
      <c r="H331" s="11"/>
      <c r="I331" s="11"/>
    </row>
    <row r="332" spans="1:9" x14ac:dyDescent="0.25">
      <c r="A332" s="14"/>
      <c r="B332" s="11"/>
      <c r="C332" s="273"/>
      <c r="D332" s="259"/>
      <c r="E332" s="259"/>
      <c r="F332" s="259"/>
      <c r="G332" s="260"/>
      <c r="H332" s="11"/>
      <c r="I332" s="11"/>
    </row>
    <row r="333" spans="1:9" ht="32.1" customHeight="1" x14ac:dyDescent="0.25">
      <c r="A333" s="14"/>
      <c r="B333" s="11"/>
      <c r="C333" s="262"/>
      <c r="D333" s="506" t="str">
        <f>IF(OR(F13=FALSE,F15=FALSE,F17=FALSE,F19=FALSE,F23=FALSE,F25=FALSE,F27=FALSE,F29=FALSE,F33=FALSE,F35=FALSE,F37=FALSE,F39=FALSE,F43=FALSE,F45=FALSE,F47=FALSE,F49=FALSE,F55=FALSE,F57=FALSE,F59=FALSE,F61=FALSE,F65=FALSE,F67=FALSE,F69=FALSE,F71=FALSE,F75=FALSE,F77=FALSE,F79=FALSE,F81=FALSE,F89=FALSE,F91=FALSE,F93=FALSE,F95=FALSE,F99=FALSE,F101=FALSE,F103=FALSE,F105=FALSE,F109=FALSE,F111=FALSE,F113=FALSE,F115=FALSE,F119=FALSE,F121=FALSE,F123=FALSE,F125=FALSE,F129=FALSE,F131=FALSE,F133=FALSE,F135=FALSE,F137=FALSE,F145=FALSE,F147=FALSE,F149=FALSE,F151=FALSE,F155=FALSE,F157=FALSE,F159=FALSE,F161=FALSE,F165=FALSE,F167=FALSE,F169=FALSE,F171=FALSE,F175=FALSE,F177=FALSE,F179=FALSE,F181=FALSE,F185=FALSE,F187=FALSE,F189=FALSE,F191=FALSE,F195=FALSE,F197=FALSE,F199=FALSE,F201=FALSE,F205=FALSE,F207=FALSE,F209=FALSE,F211=FALSE,F215=FALSE,F217=FALSE,F219=FALSE,F221=FALSE,F227=FALSE,F229=FALSE,F231=FALSE,F233=FALSE,F239=FALSE,F241=FALSE,F243=FALSE,F245=FALSE,F253=FALSE,F255=FALSE,F257=FALSE,F259=FALSE,F265=FALSE,F267=FALSE,F269=FALSE,F271=FALSE,F273=FALSE,F275=FALSE,F277=FALSE,F279=FALSE,F281=FALSE,F283=FALSE,F285=FALSE,F291=FALSE,F293=FALSE,F295=FALSE,F297=FALSE,F303=FALSE,F305=FALSE,F307=FALSE,F309=FALSE,F311=FALSE,F313=FALSE,F315=FALSE,F317=FALSE,F319=FALSE,F327=FALSE),"NOT VALIDATED","VALIDATED")</f>
        <v>NOT VALIDATED</v>
      </c>
      <c r="E333" s="506"/>
      <c r="F333" s="506"/>
      <c r="G333" s="261"/>
      <c r="H333" s="11"/>
      <c r="I333" s="11"/>
    </row>
    <row r="334" spans="1:9" x14ac:dyDescent="0.25">
      <c r="A334" s="14"/>
      <c r="B334" s="11"/>
      <c r="C334" s="263"/>
      <c r="D334" s="264"/>
      <c r="E334" s="264"/>
      <c r="F334" s="264"/>
      <c r="G334" s="265"/>
      <c r="H334" s="11"/>
      <c r="I334" s="11"/>
    </row>
    <row r="335" spans="1:9" x14ac:dyDescent="0.25">
      <c r="A335" s="14"/>
      <c r="B335" s="11"/>
      <c r="C335" s="14"/>
      <c r="D335" s="11"/>
      <c r="E335" s="11"/>
      <c r="F335" s="11"/>
      <c r="G335" s="11"/>
      <c r="H335" s="11"/>
      <c r="I335" s="11"/>
    </row>
  </sheetData>
  <sheetProtection algorithmName="SHA-512" hashValue="RgOspmlGdu5ZzTMdquVV7LLW8sfJuZkw+xCdHGyTnVitVbuxt2W25tgszmeltjf7cE1RP/zfnWpgjeVo20pY2g==" saltValue="I+UuX8yu21DYNWGVer7K0Q==" spinCount="100000" sheet="1" objects="1" scenarios="1"/>
  <mergeCells count="26">
    <mergeCell ref="B300:G300"/>
    <mergeCell ref="D333:F333"/>
    <mergeCell ref="D324:D325"/>
    <mergeCell ref="C324:C325"/>
    <mergeCell ref="B322:D322"/>
    <mergeCell ref="C236:C237"/>
    <mergeCell ref="D236:D237"/>
    <mergeCell ref="C224:C225"/>
    <mergeCell ref="C248:C249"/>
    <mergeCell ref="D248:G249"/>
    <mergeCell ref="B6:H6"/>
    <mergeCell ref="B262:G262"/>
    <mergeCell ref="B288:G288"/>
    <mergeCell ref="C10:C11"/>
    <mergeCell ref="D10:G11"/>
    <mergeCell ref="C140:C141"/>
    <mergeCell ref="D140:G141"/>
    <mergeCell ref="B7:H7"/>
    <mergeCell ref="B8:D8"/>
    <mergeCell ref="C128:F128"/>
    <mergeCell ref="C52:C53"/>
    <mergeCell ref="D52:G53"/>
    <mergeCell ref="C84:C85"/>
    <mergeCell ref="D84:G85"/>
    <mergeCell ref="C127:D127"/>
    <mergeCell ref="D224:D225"/>
  </mergeCells>
  <conditionalFormatting sqref="D333:E333">
    <cfRule type="beginsWith" dxfId="201" priority="444" operator="beginsWith" text="NOT VALIDATED">
      <formula>LEFT(D333,LEN("NOT VALIDATED"))="NOT VALIDATED"</formula>
    </cfRule>
    <cfRule type="containsText" dxfId="200" priority="445" operator="containsText" text="VALIDATED">
      <formula>NOT(ISERROR(SEARCH("VALIDATED",D333)))</formula>
    </cfRule>
  </conditionalFormatting>
  <conditionalFormatting sqref="F8:F127 F129:F139 F145:F261 F301:F303">
    <cfRule type="containsText" dxfId="199" priority="758" operator="containsText" text="FALSE">
      <formula>NOT(ISERROR(SEARCH("FALSE",F8)))</formula>
    </cfRule>
  </conditionalFormatting>
  <conditionalFormatting sqref="F13 F15 F17 F19 F23 F25 F27 F29 F32:F33 F35 F37 F39 F43 F45 F47 F49 F55:F57 F59 F61 F65 F67 F69 F71 F74:F75 F77 F79 F81 F89 F91 F93 F95 F99 F101 F103 F105 F109 F111 F113 F115 F119 F121 F123 F125:F127 F129:F139 F145 F147 F149 F151">
    <cfRule type="containsText" dxfId="198" priority="746" operator="containsText" text="TRUE">
      <formula>NOT(ISERROR(SEARCH("TRUE",F13)))</formula>
    </cfRule>
    <cfRule type="containsText" dxfId="197" priority="747" operator="containsText" text="FALSE">
      <formula>NOT(ISERROR(SEARCH("FALSE",F13)))</formula>
    </cfRule>
  </conditionalFormatting>
  <conditionalFormatting sqref="F13 F45 F47 F49 F55 F65 F67">
    <cfRule type="containsText" dxfId="196" priority="757" operator="containsText" text="FALSE">
      <formula>NOT(ISERROR(SEARCH("FALSE",F13)))</formula>
    </cfRule>
  </conditionalFormatting>
  <conditionalFormatting sqref="F140:F144">
    <cfRule type="containsText" dxfId="195" priority="365" operator="containsText" text="FALSE">
      <formula>NOT(ISERROR(SEARCH("FALSE",F140)))</formula>
    </cfRule>
  </conditionalFormatting>
  <conditionalFormatting sqref="F155 F157 F159 F161:F162">
    <cfRule type="containsText" dxfId="194" priority="357" operator="containsText" text="FALSE">
      <formula>NOT(ISERROR(SEARCH("FALSE",F155)))</formula>
    </cfRule>
    <cfRule type="containsText" dxfId="193" priority="356" operator="containsText" text="TRUE">
      <formula>NOT(ISERROR(SEARCH("TRUE",F155)))</formula>
    </cfRule>
  </conditionalFormatting>
  <conditionalFormatting sqref="F165 F167 F169 F171:F172">
    <cfRule type="containsText" dxfId="192" priority="354" operator="containsText" text="FALSE">
      <formula>NOT(ISERROR(SEARCH("FALSE",F165)))</formula>
    </cfRule>
    <cfRule type="containsText" dxfId="191" priority="353" operator="containsText" text="TRUE">
      <formula>NOT(ISERROR(SEARCH("TRUE",F165)))</formula>
    </cfRule>
  </conditionalFormatting>
  <conditionalFormatting sqref="F175 F177 F179 F181">
    <cfRule type="containsText" dxfId="190" priority="351" operator="containsText" text="FALSE">
      <formula>NOT(ISERROR(SEARCH("FALSE",F175)))</formula>
    </cfRule>
    <cfRule type="containsText" dxfId="189" priority="350" operator="containsText" text="TRUE">
      <formula>NOT(ISERROR(SEARCH("TRUE",F175)))</formula>
    </cfRule>
  </conditionalFormatting>
  <conditionalFormatting sqref="F185 F187 F189 F191:F192">
    <cfRule type="containsText" dxfId="188" priority="347" operator="containsText" text="TRUE">
      <formula>NOT(ISERROR(SEARCH("TRUE",F185)))</formula>
    </cfRule>
    <cfRule type="containsText" dxfId="187" priority="348" operator="containsText" text="FALSE">
      <formula>NOT(ISERROR(SEARCH("FALSE",F185)))</formula>
    </cfRule>
  </conditionalFormatting>
  <conditionalFormatting sqref="F195 F197 F199 F201:F202">
    <cfRule type="containsText" dxfId="186" priority="344" operator="containsText" text="TRUE">
      <formula>NOT(ISERROR(SEARCH("TRUE",F195)))</formula>
    </cfRule>
    <cfRule type="containsText" dxfId="185" priority="345" operator="containsText" text="FALSE">
      <formula>NOT(ISERROR(SEARCH("FALSE",F195)))</formula>
    </cfRule>
  </conditionalFormatting>
  <conditionalFormatting sqref="F205 F207 F209 F211">
    <cfRule type="containsText" dxfId="184" priority="341" operator="containsText" text="TRUE">
      <formula>NOT(ISERROR(SEARCH("TRUE",F205)))</formula>
    </cfRule>
    <cfRule type="containsText" dxfId="183" priority="342" operator="containsText" text="FALSE">
      <formula>NOT(ISERROR(SEARCH("FALSE",F205)))</formula>
    </cfRule>
  </conditionalFormatting>
  <conditionalFormatting sqref="F215 F217 F219 F221">
    <cfRule type="containsText" dxfId="182" priority="338" operator="containsText" text="TRUE">
      <formula>NOT(ISERROR(SEARCH("TRUE",F215)))</formula>
    </cfRule>
    <cfRule type="containsText" dxfId="181" priority="339" operator="containsText" text="FALSE">
      <formula>NOT(ISERROR(SEARCH("FALSE",F215)))</formula>
    </cfRule>
  </conditionalFormatting>
  <conditionalFormatting sqref="F227 F229 F231 F233">
    <cfRule type="containsText" dxfId="180" priority="336" operator="containsText" text="FALSE">
      <formula>NOT(ISERROR(SEARCH("FALSE",F227)))</formula>
    </cfRule>
    <cfRule type="containsText" dxfId="179" priority="335" operator="containsText" text="TRUE">
      <formula>NOT(ISERROR(SEARCH("TRUE",F227)))</formula>
    </cfRule>
  </conditionalFormatting>
  <conditionalFormatting sqref="F239 F241 F243 F245">
    <cfRule type="containsText" dxfId="178" priority="332" operator="containsText" text="TRUE">
      <formula>NOT(ISERROR(SEARCH("TRUE",F239)))</formula>
    </cfRule>
    <cfRule type="containsText" dxfId="177" priority="333" operator="containsText" text="FALSE">
      <formula>NOT(ISERROR(SEARCH("FALSE",F239)))</formula>
    </cfRule>
  </conditionalFormatting>
  <conditionalFormatting sqref="F253 F255 F257 F259">
    <cfRule type="containsText" dxfId="176" priority="329" operator="containsText" text="TRUE">
      <formula>NOT(ISERROR(SEARCH("TRUE",F253)))</formula>
    </cfRule>
    <cfRule type="containsText" dxfId="175" priority="330" operator="containsText" text="FALSE">
      <formula>NOT(ISERROR(SEARCH("FALSE",F253)))</formula>
    </cfRule>
  </conditionalFormatting>
  <conditionalFormatting sqref="F263:F265">
    <cfRule type="containsText" dxfId="174" priority="163" operator="containsText" text="FALSE">
      <formula>NOT(ISERROR(SEARCH("FALSE",F263)))</formula>
    </cfRule>
  </conditionalFormatting>
  <conditionalFormatting sqref="F265">
    <cfRule type="containsText" dxfId="173" priority="157" operator="containsText" text="TRUE">
      <formula>NOT(ISERROR(SEARCH("TRUE",F265)))</formula>
    </cfRule>
    <cfRule type="containsText" dxfId="172" priority="158" operator="containsText" text="FALSE">
      <formula>NOT(ISERROR(SEARCH("FALSE",F265)))</formula>
    </cfRule>
    <cfRule type="containsText" dxfId="171" priority="159" operator="containsText" text="TRUE">
      <formula>NOT(ISERROR(SEARCH("TRUE",F265)))</formula>
    </cfRule>
    <cfRule type="containsText" dxfId="170" priority="160" operator="containsText" text="FALSE">
      <formula>NOT(ISERROR(SEARCH("FALSE",F265)))</formula>
    </cfRule>
    <cfRule type="containsText" dxfId="169" priority="161" operator="containsText" text="TRUE">
      <formula>NOT(ISERROR(SEARCH("TRUE",F265)))</formula>
    </cfRule>
    <cfRule type="containsText" dxfId="168" priority="162" operator="containsText" text="FALSE">
      <formula>NOT(ISERROR(SEARCH("FALSE",F265)))</formula>
    </cfRule>
  </conditionalFormatting>
  <conditionalFormatting sqref="F266:F268">
    <cfRule type="containsText" dxfId="167" priority="107" operator="containsText" text="FALSE">
      <formula>NOT(ISERROR(SEARCH("FALSE",F266)))</formula>
    </cfRule>
  </conditionalFormatting>
  <conditionalFormatting sqref="F267">
    <cfRule type="containsText" dxfId="166" priority="106" operator="containsText" text="FALSE">
      <formula>NOT(ISERROR(SEARCH("FALSE",F267)))</formula>
    </cfRule>
    <cfRule type="containsText" dxfId="165" priority="105" operator="containsText" text="TRUE">
      <formula>NOT(ISERROR(SEARCH("TRUE",F267)))</formula>
    </cfRule>
    <cfRule type="containsText" dxfId="164" priority="104" operator="containsText" text="FALSE">
      <formula>NOT(ISERROR(SEARCH("FALSE",F267)))</formula>
    </cfRule>
    <cfRule type="containsText" dxfId="163" priority="103" operator="containsText" text="TRUE">
      <formula>NOT(ISERROR(SEARCH("TRUE",F267)))</formula>
    </cfRule>
    <cfRule type="containsText" dxfId="162" priority="102" operator="containsText" text="FALSE">
      <formula>NOT(ISERROR(SEARCH("FALSE",F267)))</formula>
    </cfRule>
    <cfRule type="containsText" dxfId="161" priority="101" operator="containsText" text="TRUE">
      <formula>NOT(ISERROR(SEARCH("TRUE",F267)))</formula>
    </cfRule>
  </conditionalFormatting>
  <conditionalFormatting sqref="F269">
    <cfRule type="containsText" dxfId="160" priority="114" operator="containsText" text="FALSE">
      <formula>NOT(ISERROR(SEARCH("FALSE",F269)))</formula>
    </cfRule>
    <cfRule type="containsText" dxfId="159" priority="113" operator="containsText" text="TRUE">
      <formula>NOT(ISERROR(SEARCH("TRUE",F269)))</formula>
    </cfRule>
    <cfRule type="containsText" dxfId="158" priority="112" operator="containsText" text="FALSE">
      <formula>NOT(ISERROR(SEARCH("FALSE",F269)))</formula>
    </cfRule>
    <cfRule type="containsText" dxfId="157" priority="111" operator="containsText" text="TRUE">
      <formula>NOT(ISERROR(SEARCH("TRUE",F269)))</formula>
    </cfRule>
    <cfRule type="containsText" dxfId="156" priority="110" operator="containsText" text="FALSE">
      <formula>NOT(ISERROR(SEARCH("FALSE",F269)))</formula>
    </cfRule>
    <cfRule type="containsText" dxfId="155" priority="109" operator="containsText" text="TRUE">
      <formula>NOT(ISERROR(SEARCH("TRUE",F269)))</formula>
    </cfRule>
  </conditionalFormatting>
  <conditionalFormatting sqref="F269:F270">
    <cfRule type="containsText" dxfId="154" priority="115" operator="containsText" text="FALSE">
      <formula>NOT(ISERROR(SEARCH("FALSE",F269)))</formula>
    </cfRule>
  </conditionalFormatting>
  <conditionalFormatting sqref="F271">
    <cfRule type="containsText" dxfId="153" priority="123" operator="containsText" text="FALSE">
      <formula>NOT(ISERROR(SEARCH("FALSE",F271)))</formula>
    </cfRule>
    <cfRule type="containsText" dxfId="152" priority="122" operator="containsText" text="FALSE">
      <formula>NOT(ISERROR(SEARCH("FALSE",F271)))</formula>
    </cfRule>
    <cfRule type="containsText" dxfId="151" priority="121" operator="containsText" text="TRUE">
      <formula>NOT(ISERROR(SEARCH("TRUE",F271)))</formula>
    </cfRule>
    <cfRule type="containsText" dxfId="150" priority="120" operator="containsText" text="FALSE">
      <formula>NOT(ISERROR(SEARCH("FALSE",F271)))</formula>
    </cfRule>
    <cfRule type="containsText" dxfId="149" priority="119" operator="containsText" text="TRUE">
      <formula>NOT(ISERROR(SEARCH("TRUE",F271)))</formula>
    </cfRule>
    <cfRule type="containsText" dxfId="148" priority="118" operator="containsText" text="FALSE">
      <formula>NOT(ISERROR(SEARCH("FALSE",F271)))</formula>
    </cfRule>
    <cfRule type="containsText" dxfId="147" priority="117" operator="containsText" text="TRUE">
      <formula>NOT(ISERROR(SEARCH("TRUE",F271)))</formula>
    </cfRule>
  </conditionalFormatting>
  <conditionalFormatting sqref="F272:F274">
    <cfRule type="containsText" dxfId="146" priority="131" operator="containsText" text="FALSE">
      <formula>NOT(ISERROR(SEARCH("FALSE",F272)))</formula>
    </cfRule>
  </conditionalFormatting>
  <conditionalFormatting sqref="F273">
    <cfRule type="containsText" dxfId="145" priority="125" operator="containsText" text="TRUE">
      <formula>NOT(ISERROR(SEARCH("TRUE",F273)))</formula>
    </cfRule>
    <cfRule type="containsText" dxfId="144" priority="126" operator="containsText" text="FALSE">
      <formula>NOT(ISERROR(SEARCH("FALSE",F273)))</formula>
    </cfRule>
    <cfRule type="containsText" dxfId="143" priority="127" operator="containsText" text="TRUE">
      <formula>NOT(ISERROR(SEARCH("TRUE",F273)))</formula>
    </cfRule>
    <cfRule type="containsText" dxfId="142" priority="129" operator="containsText" text="TRUE">
      <formula>NOT(ISERROR(SEARCH("TRUE",F273)))</formula>
    </cfRule>
    <cfRule type="containsText" dxfId="141" priority="130" operator="containsText" text="FALSE">
      <formula>NOT(ISERROR(SEARCH("FALSE",F273)))</formula>
    </cfRule>
    <cfRule type="containsText" dxfId="140" priority="128" operator="containsText" text="FALSE">
      <formula>NOT(ISERROR(SEARCH("FALSE",F273)))</formula>
    </cfRule>
  </conditionalFormatting>
  <conditionalFormatting sqref="F275">
    <cfRule type="containsText" dxfId="139" priority="133" operator="containsText" text="TRUE">
      <formula>NOT(ISERROR(SEARCH("TRUE",F275)))</formula>
    </cfRule>
    <cfRule type="containsText" dxfId="138" priority="134" operator="containsText" text="FALSE">
      <formula>NOT(ISERROR(SEARCH("FALSE",F275)))</formula>
    </cfRule>
    <cfRule type="containsText" dxfId="137" priority="135" operator="containsText" text="TRUE">
      <formula>NOT(ISERROR(SEARCH("TRUE",F275)))</formula>
    </cfRule>
    <cfRule type="containsText" dxfId="136" priority="136" operator="containsText" text="FALSE">
      <formula>NOT(ISERROR(SEARCH("FALSE",F275)))</formula>
    </cfRule>
    <cfRule type="containsText" dxfId="135" priority="137" operator="containsText" text="TRUE">
      <formula>NOT(ISERROR(SEARCH("TRUE",F275)))</formula>
    </cfRule>
    <cfRule type="containsText" dxfId="134" priority="138" operator="containsText" text="FALSE">
      <formula>NOT(ISERROR(SEARCH("FALSE",F275)))</formula>
    </cfRule>
  </conditionalFormatting>
  <conditionalFormatting sqref="F275:F276">
    <cfRule type="containsText" dxfId="133" priority="139" operator="containsText" text="FALSE">
      <formula>NOT(ISERROR(SEARCH("FALSE",F275)))</formula>
    </cfRule>
  </conditionalFormatting>
  <conditionalFormatting sqref="F277">
    <cfRule type="containsText" dxfId="132" priority="141" operator="containsText" text="TRUE">
      <formula>NOT(ISERROR(SEARCH("TRUE",F277)))</formula>
    </cfRule>
    <cfRule type="containsText" dxfId="131" priority="142" operator="containsText" text="FALSE">
      <formula>NOT(ISERROR(SEARCH("FALSE",F277)))</formula>
    </cfRule>
    <cfRule type="containsText" dxfId="130" priority="143" operator="containsText" text="TRUE">
      <formula>NOT(ISERROR(SEARCH("TRUE",F277)))</formula>
    </cfRule>
    <cfRule type="containsText" dxfId="129" priority="144" operator="containsText" text="FALSE">
      <formula>NOT(ISERROR(SEARCH("FALSE",F277)))</formula>
    </cfRule>
    <cfRule type="containsText" dxfId="128" priority="145" operator="containsText" text="TRUE">
      <formula>NOT(ISERROR(SEARCH("TRUE",F277)))</formula>
    </cfRule>
    <cfRule type="containsText" dxfId="127" priority="146" operator="containsText" text="FALSE">
      <formula>NOT(ISERROR(SEARCH("FALSE",F277)))</formula>
    </cfRule>
  </conditionalFormatting>
  <conditionalFormatting sqref="F277:F278">
    <cfRule type="containsText" dxfId="126" priority="147" operator="containsText" text="FALSE">
      <formula>NOT(ISERROR(SEARCH("FALSE",F277)))</formula>
    </cfRule>
  </conditionalFormatting>
  <conditionalFormatting sqref="F279">
    <cfRule type="containsText" dxfId="125" priority="149" operator="containsText" text="TRUE">
      <formula>NOT(ISERROR(SEARCH("TRUE",F279)))</formula>
    </cfRule>
    <cfRule type="containsText" dxfId="124" priority="150" operator="containsText" text="FALSE">
      <formula>NOT(ISERROR(SEARCH("FALSE",F279)))</formula>
    </cfRule>
    <cfRule type="containsText" dxfId="123" priority="151" operator="containsText" text="TRUE">
      <formula>NOT(ISERROR(SEARCH("TRUE",F279)))</formula>
    </cfRule>
    <cfRule type="containsText" dxfId="122" priority="152" operator="containsText" text="FALSE">
      <formula>NOT(ISERROR(SEARCH("FALSE",F279)))</formula>
    </cfRule>
    <cfRule type="containsText" dxfId="121" priority="153" operator="containsText" text="TRUE">
      <formula>NOT(ISERROR(SEARCH("TRUE",F279)))</formula>
    </cfRule>
    <cfRule type="containsText" dxfId="120" priority="154" operator="containsText" text="FALSE">
      <formula>NOT(ISERROR(SEARCH("FALSE",F279)))</formula>
    </cfRule>
  </conditionalFormatting>
  <conditionalFormatting sqref="F279:F280">
    <cfRule type="containsText" dxfId="119" priority="155" operator="containsText" text="FALSE">
      <formula>NOT(ISERROR(SEARCH("FALSE",F279)))</formula>
    </cfRule>
  </conditionalFormatting>
  <conditionalFormatting sqref="F281">
    <cfRule type="containsText" dxfId="118" priority="165" operator="containsText" text="TRUE">
      <formula>NOT(ISERROR(SEARCH("TRUE",F281)))</formula>
    </cfRule>
    <cfRule type="containsText" dxfId="117" priority="166" operator="containsText" text="FALSE">
      <formula>NOT(ISERROR(SEARCH("FALSE",F281)))</formula>
    </cfRule>
    <cfRule type="containsText" dxfId="116" priority="167" operator="containsText" text="TRUE">
      <formula>NOT(ISERROR(SEARCH("TRUE",F281)))</formula>
    </cfRule>
    <cfRule type="containsText" dxfId="115" priority="168" operator="containsText" text="FALSE">
      <formula>NOT(ISERROR(SEARCH("FALSE",F281)))</formula>
    </cfRule>
    <cfRule type="containsText" dxfId="114" priority="169" operator="containsText" text="TRUE">
      <formula>NOT(ISERROR(SEARCH("TRUE",F281)))</formula>
    </cfRule>
    <cfRule type="containsText" dxfId="113" priority="170" operator="containsText" text="FALSE">
      <formula>NOT(ISERROR(SEARCH("FALSE",F281)))</formula>
    </cfRule>
  </conditionalFormatting>
  <conditionalFormatting sqref="F281:F282">
    <cfRule type="containsText" dxfId="112" priority="171" operator="containsText" text="FALSE">
      <formula>NOT(ISERROR(SEARCH("FALSE",F281)))</formula>
    </cfRule>
  </conditionalFormatting>
  <conditionalFormatting sqref="F283">
    <cfRule type="containsText" dxfId="111" priority="179" operator="containsText" text="FALSE">
      <formula>NOT(ISERROR(SEARCH("FALSE",F283)))</formula>
    </cfRule>
    <cfRule type="containsText" dxfId="110" priority="173" operator="containsText" text="TRUE">
      <formula>NOT(ISERROR(SEARCH("TRUE",F283)))</formula>
    </cfRule>
    <cfRule type="containsText" dxfId="109" priority="174" operator="containsText" text="FALSE">
      <formula>NOT(ISERROR(SEARCH("FALSE",F283)))</formula>
    </cfRule>
    <cfRule type="containsText" dxfId="108" priority="175" operator="containsText" text="TRUE">
      <formula>NOT(ISERROR(SEARCH("TRUE",F283)))</formula>
    </cfRule>
    <cfRule type="containsText" dxfId="107" priority="176" operator="containsText" text="FALSE">
      <formula>NOT(ISERROR(SEARCH("FALSE",F283)))</formula>
    </cfRule>
    <cfRule type="containsText" dxfId="106" priority="177" operator="containsText" text="TRUE">
      <formula>NOT(ISERROR(SEARCH("TRUE",F283)))</formula>
    </cfRule>
    <cfRule type="containsText" dxfId="105" priority="178" operator="containsText" text="FALSE">
      <formula>NOT(ISERROR(SEARCH("FALSE",F283)))</formula>
    </cfRule>
  </conditionalFormatting>
  <conditionalFormatting sqref="F284:F287">
    <cfRule type="containsText" dxfId="104" priority="188" operator="containsText" text="FALSE">
      <formula>NOT(ISERROR(SEARCH("FALSE",F284)))</formula>
    </cfRule>
  </conditionalFormatting>
  <conditionalFormatting sqref="F285">
    <cfRule type="containsText" dxfId="103" priority="184" operator="containsText" text="TRUE">
      <formula>NOT(ISERROR(SEARCH("TRUE",F285)))</formula>
    </cfRule>
    <cfRule type="containsText" dxfId="102" priority="180" operator="containsText" text="TRUE">
      <formula>NOT(ISERROR(SEARCH("TRUE",F285)))</formula>
    </cfRule>
    <cfRule type="containsText" dxfId="101" priority="181" operator="containsText" text="FALSE">
      <formula>NOT(ISERROR(SEARCH("FALSE",F285)))</formula>
    </cfRule>
    <cfRule type="containsText" dxfId="100" priority="182" operator="containsText" text="TRUE">
      <formula>NOT(ISERROR(SEARCH("TRUE",F285)))</formula>
    </cfRule>
    <cfRule type="containsText" dxfId="99" priority="183" operator="containsText" text="FALSE">
      <formula>NOT(ISERROR(SEARCH("FALSE",F285)))</formula>
    </cfRule>
    <cfRule type="containsText" dxfId="98" priority="185" operator="containsText" text="FALSE">
      <formula>NOT(ISERROR(SEARCH("FALSE",F285)))</formula>
    </cfRule>
  </conditionalFormatting>
  <conditionalFormatting sqref="F289:F292">
    <cfRule type="containsText" dxfId="97" priority="195" operator="containsText" text="FALSE">
      <formula>NOT(ISERROR(SEARCH("FALSE",F289)))</formula>
    </cfRule>
  </conditionalFormatting>
  <conditionalFormatting sqref="F291">
    <cfRule type="containsText" dxfId="96" priority="193" operator="containsText" text="TRUE">
      <formula>NOT(ISERROR(SEARCH("TRUE",F291)))</formula>
    </cfRule>
    <cfRule type="containsText" dxfId="95" priority="194" operator="containsText" text="FALSE">
      <formula>NOT(ISERROR(SEARCH("FALSE",F291)))</formula>
    </cfRule>
    <cfRule type="containsText" dxfId="94" priority="189" operator="containsText" text="TRUE">
      <formula>NOT(ISERROR(SEARCH("TRUE",F291)))</formula>
    </cfRule>
    <cfRule type="containsText" dxfId="93" priority="190" operator="containsText" text="FALSE">
      <formula>NOT(ISERROR(SEARCH("FALSE",F291)))</formula>
    </cfRule>
    <cfRule type="containsText" dxfId="92" priority="191" operator="containsText" text="TRUE">
      <formula>NOT(ISERROR(SEARCH("TRUE",F291)))</formula>
    </cfRule>
    <cfRule type="containsText" dxfId="91" priority="192" operator="containsText" text="FALSE">
      <formula>NOT(ISERROR(SEARCH("FALSE",F291)))</formula>
    </cfRule>
  </conditionalFormatting>
  <conditionalFormatting sqref="F293">
    <cfRule type="containsText" dxfId="90" priority="201" operator="containsText" text="TRUE">
      <formula>NOT(ISERROR(SEARCH("TRUE",F293)))</formula>
    </cfRule>
    <cfRule type="containsText" dxfId="89" priority="202" operator="containsText" text="FALSE">
      <formula>NOT(ISERROR(SEARCH("FALSE",F293)))</formula>
    </cfRule>
    <cfRule type="containsText" dxfId="88" priority="200" operator="containsText" text="FALSE">
      <formula>NOT(ISERROR(SEARCH("FALSE",F293)))</formula>
    </cfRule>
    <cfRule type="containsText" dxfId="87" priority="197" operator="containsText" text="TRUE">
      <formula>NOT(ISERROR(SEARCH("TRUE",F293)))</formula>
    </cfRule>
    <cfRule type="containsText" dxfId="86" priority="198" operator="containsText" text="FALSE">
      <formula>NOT(ISERROR(SEARCH("FALSE",F293)))</formula>
    </cfRule>
    <cfRule type="containsText" dxfId="85" priority="199" operator="containsText" text="TRUE">
      <formula>NOT(ISERROR(SEARCH("TRUE",F293)))</formula>
    </cfRule>
  </conditionalFormatting>
  <conditionalFormatting sqref="F293:F294">
    <cfRule type="containsText" dxfId="84" priority="203" operator="containsText" text="FALSE">
      <formula>NOT(ISERROR(SEARCH("FALSE",F293)))</formula>
    </cfRule>
  </conditionalFormatting>
  <conditionalFormatting sqref="F295">
    <cfRule type="containsText" dxfId="83" priority="205" operator="containsText" text="TRUE">
      <formula>NOT(ISERROR(SEARCH("TRUE",F295)))</formula>
    </cfRule>
    <cfRule type="containsText" dxfId="82" priority="206" operator="containsText" text="FALSE">
      <formula>NOT(ISERROR(SEARCH("FALSE",F295)))</formula>
    </cfRule>
    <cfRule type="containsText" dxfId="81" priority="207" operator="containsText" text="TRUE">
      <formula>NOT(ISERROR(SEARCH("TRUE",F295)))</formula>
    </cfRule>
    <cfRule type="containsText" dxfId="80" priority="208" operator="containsText" text="FALSE">
      <formula>NOT(ISERROR(SEARCH("FALSE",F295)))</formula>
    </cfRule>
    <cfRule type="containsText" dxfId="79" priority="209" operator="containsText" text="TRUE">
      <formula>NOT(ISERROR(SEARCH("TRUE",F295)))</formula>
    </cfRule>
    <cfRule type="containsText" dxfId="78" priority="210" operator="containsText" text="FALSE">
      <formula>NOT(ISERROR(SEARCH("FALSE",F295)))</formula>
    </cfRule>
    <cfRule type="containsText" dxfId="77" priority="211" operator="containsText" text="FALSE">
      <formula>NOT(ISERROR(SEARCH("FALSE",F295)))</formula>
    </cfRule>
  </conditionalFormatting>
  <conditionalFormatting sqref="F296:F299">
    <cfRule type="containsText" dxfId="76" priority="310" operator="containsText" text="FALSE">
      <formula>NOT(ISERROR(SEARCH("FALSE",F296)))</formula>
    </cfRule>
  </conditionalFormatting>
  <conditionalFormatting sqref="F297">
    <cfRule type="containsText" dxfId="75" priority="222" operator="containsText" text="FALSE">
      <formula>NOT(ISERROR(SEARCH("FALSE",F297)))</formula>
    </cfRule>
    <cfRule type="containsText" dxfId="74" priority="223" operator="containsText" text="TRUE">
      <formula>NOT(ISERROR(SEARCH("TRUE",F297)))</formula>
    </cfRule>
    <cfRule type="containsText" dxfId="73" priority="224" operator="containsText" text="FALSE">
      <formula>NOT(ISERROR(SEARCH("FALSE",F297)))</formula>
    </cfRule>
    <cfRule type="containsText" dxfId="72" priority="221" operator="containsText" text="TRUE">
      <formula>NOT(ISERROR(SEARCH("TRUE",F297)))</formula>
    </cfRule>
    <cfRule type="containsText" dxfId="71" priority="219" operator="containsText" text="TRUE">
      <formula>NOT(ISERROR(SEARCH("TRUE",F297)))</formula>
    </cfRule>
    <cfRule type="containsText" dxfId="70" priority="220" operator="containsText" text="FALSE">
      <formula>NOT(ISERROR(SEARCH("FALSE",F297)))</formula>
    </cfRule>
  </conditionalFormatting>
  <conditionalFormatting sqref="F303">
    <cfRule type="containsText" dxfId="69" priority="305" operator="containsText" text="TRUE">
      <formula>NOT(ISERROR(SEARCH("TRUE",F303)))</formula>
    </cfRule>
    <cfRule type="containsText" dxfId="68" priority="303" operator="containsText" text="TRUE">
      <formula>NOT(ISERROR(SEARCH("TRUE",F303)))</formula>
    </cfRule>
    <cfRule type="containsText" dxfId="67" priority="304" operator="containsText" text="FALSE">
      <formula>NOT(ISERROR(SEARCH("FALSE",F303)))</formula>
    </cfRule>
    <cfRule type="containsText" dxfId="66" priority="306" operator="containsText" text="FALSE">
      <formula>NOT(ISERROR(SEARCH("FALSE",F303)))</formula>
    </cfRule>
    <cfRule type="containsText" dxfId="65" priority="307" operator="containsText" text="TRUE">
      <formula>NOT(ISERROR(SEARCH("TRUE",F303)))</formula>
    </cfRule>
    <cfRule type="containsText" dxfId="64" priority="308" operator="containsText" text="FALSE">
      <formula>NOT(ISERROR(SEARCH("FALSE",F303)))</formula>
    </cfRule>
  </conditionalFormatting>
  <conditionalFormatting sqref="F304:F305">
    <cfRule type="containsText" dxfId="63" priority="295" operator="containsText" text="FALSE">
      <formula>NOT(ISERROR(SEARCH("FALSE",F304)))</formula>
    </cfRule>
  </conditionalFormatting>
  <conditionalFormatting sqref="F305">
    <cfRule type="containsText" dxfId="62" priority="289" operator="containsText" text="TRUE">
      <formula>NOT(ISERROR(SEARCH("TRUE",F305)))</formula>
    </cfRule>
    <cfRule type="containsText" dxfId="61" priority="290" operator="containsText" text="FALSE">
      <formula>NOT(ISERROR(SEARCH("FALSE",F305)))</formula>
    </cfRule>
    <cfRule type="containsText" dxfId="60" priority="291" operator="containsText" text="TRUE">
      <formula>NOT(ISERROR(SEARCH("TRUE",F305)))</formula>
    </cfRule>
    <cfRule type="containsText" dxfId="59" priority="292" operator="containsText" text="FALSE">
      <formula>NOT(ISERROR(SEARCH("FALSE",F305)))</formula>
    </cfRule>
    <cfRule type="containsText" dxfId="58" priority="293" operator="containsText" text="TRUE">
      <formula>NOT(ISERROR(SEARCH("TRUE",F305)))</formula>
    </cfRule>
    <cfRule type="containsText" dxfId="57" priority="294" operator="containsText" text="FALSE">
      <formula>NOT(ISERROR(SEARCH("FALSE",F305)))</formula>
    </cfRule>
  </conditionalFormatting>
  <conditionalFormatting sqref="F306">
    <cfRule type="containsText" dxfId="56" priority="274" operator="containsText" text="FALSE">
      <formula>NOT(ISERROR(SEARCH("FALSE",F306)))</formula>
    </cfRule>
  </conditionalFormatting>
  <conditionalFormatting sqref="F307">
    <cfRule type="containsText" dxfId="55" priority="285" operator="containsText" text="FALSE">
      <formula>NOT(ISERROR(SEARCH("FALSE",F307)))</formula>
    </cfRule>
    <cfRule type="containsText" dxfId="54" priority="282" operator="containsText" text="TRUE">
      <formula>NOT(ISERROR(SEARCH("TRUE",F307)))</formula>
    </cfRule>
    <cfRule type="containsText" dxfId="53" priority="283" operator="containsText" text="FALSE">
      <formula>NOT(ISERROR(SEARCH("FALSE",F307)))</formula>
    </cfRule>
    <cfRule type="containsText" dxfId="52" priority="284" operator="containsText" text="TRUE">
      <formula>NOT(ISERROR(SEARCH("TRUE",F307)))</formula>
    </cfRule>
    <cfRule type="containsText" dxfId="51" priority="286" operator="containsText" text="TRUE">
      <formula>NOT(ISERROR(SEARCH("TRUE",F307)))</formula>
    </cfRule>
    <cfRule type="containsText" dxfId="50" priority="287" operator="containsText" text="FALSE">
      <formula>NOT(ISERROR(SEARCH("FALSE",F307)))</formula>
    </cfRule>
    <cfRule type="containsText" dxfId="49" priority="288" operator="containsText" text="FALSE">
      <formula>NOT(ISERROR(SEARCH("FALSE",F307)))</formula>
    </cfRule>
  </conditionalFormatting>
  <conditionalFormatting sqref="F308">
    <cfRule type="containsText" dxfId="48" priority="273" operator="containsText" text="FALSE">
      <formula>NOT(ISERROR(SEARCH("FALSE",F308)))</formula>
    </cfRule>
  </conditionalFormatting>
  <conditionalFormatting sqref="F309">
    <cfRule type="containsText" dxfId="47" priority="280" operator="containsText" text="FALSE">
      <formula>NOT(ISERROR(SEARCH("FALSE",F309)))</formula>
    </cfRule>
    <cfRule type="containsText" dxfId="46" priority="275" operator="containsText" text="TRUE">
      <formula>NOT(ISERROR(SEARCH("TRUE",F309)))</formula>
    </cfRule>
    <cfRule type="containsText" dxfId="45" priority="276" operator="containsText" text="FALSE">
      <formula>NOT(ISERROR(SEARCH("FALSE",F309)))</formula>
    </cfRule>
    <cfRule type="containsText" dxfId="44" priority="277" operator="containsText" text="TRUE">
      <formula>NOT(ISERROR(SEARCH("TRUE",F309)))</formula>
    </cfRule>
    <cfRule type="containsText" dxfId="43" priority="278" operator="containsText" text="FALSE">
      <formula>NOT(ISERROR(SEARCH("FALSE",F309)))</formula>
    </cfRule>
    <cfRule type="containsText" dxfId="42" priority="279" operator="containsText" text="TRUE">
      <formula>NOT(ISERROR(SEARCH("TRUE",F309)))</formula>
    </cfRule>
    <cfRule type="containsText" dxfId="41" priority="281" operator="containsText" text="FALSE">
      <formula>NOT(ISERROR(SEARCH("FALSE",F309)))</formula>
    </cfRule>
  </conditionalFormatting>
  <conditionalFormatting sqref="F310:F311">
    <cfRule type="containsText" dxfId="40" priority="264" operator="containsText" text="FALSE">
      <formula>NOT(ISERROR(SEARCH("FALSE",F310)))</formula>
    </cfRule>
  </conditionalFormatting>
  <conditionalFormatting sqref="F311">
    <cfRule type="containsText" dxfId="39" priority="259" operator="containsText" text="FALSE">
      <formula>NOT(ISERROR(SEARCH("FALSE",F311)))</formula>
    </cfRule>
    <cfRule type="containsText" dxfId="38" priority="262" operator="containsText" text="TRUE">
      <formula>NOT(ISERROR(SEARCH("TRUE",F311)))</formula>
    </cfRule>
    <cfRule type="containsText" dxfId="37" priority="261" operator="containsText" text="FALSE">
      <formula>NOT(ISERROR(SEARCH("FALSE",F311)))</formula>
    </cfRule>
    <cfRule type="containsText" dxfId="36" priority="263" operator="containsText" text="FALSE">
      <formula>NOT(ISERROR(SEARCH("FALSE",F311)))</formula>
    </cfRule>
    <cfRule type="containsText" dxfId="35" priority="260" operator="containsText" text="TRUE">
      <formula>NOT(ISERROR(SEARCH("TRUE",F311)))</formula>
    </cfRule>
    <cfRule type="containsText" dxfId="34" priority="258" operator="containsText" text="TRUE">
      <formula>NOT(ISERROR(SEARCH("TRUE",F311)))</formula>
    </cfRule>
  </conditionalFormatting>
  <conditionalFormatting sqref="F312:F313">
    <cfRule type="containsText" dxfId="33" priority="256" operator="containsText" text="FALSE">
      <formula>NOT(ISERROR(SEARCH("FALSE",F312)))</formula>
    </cfRule>
  </conditionalFormatting>
  <conditionalFormatting sqref="F313">
    <cfRule type="containsText" dxfId="32" priority="250" operator="containsText" text="TRUE">
      <formula>NOT(ISERROR(SEARCH("TRUE",F313)))</formula>
    </cfRule>
    <cfRule type="containsText" dxfId="31" priority="251" operator="containsText" text="FALSE">
      <formula>NOT(ISERROR(SEARCH("FALSE",F313)))</formula>
    </cfRule>
    <cfRule type="containsText" dxfId="30" priority="255" operator="containsText" text="FALSE">
      <formula>NOT(ISERROR(SEARCH("FALSE",F313)))</formula>
    </cfRule>
    <cfRule type="containsText" dxfId="29" priority="254" operator="containsText" text="TRUE">
      <formula>NOT(ISERROR(SEARCH("TRUE",F313)))</formula>
    </cfRule>
    <cfRule type="containsText" dxfId="28" priority="253" operator="containsText" text="FALSE">
      <formula>NOT(ISERROR(SEARCH("FALSE",F313)))</formula>
    </cfRule>
    <cfRule type="containsText" dxfId="27" priority="252" operator="containsText" text="TRUE">
      <formula>NOT(ISERROR(SEARCH("TRUE",F313)))</formula>
    </cfRule>
  </conditionalFormatting>
  <conditionalFormatting sqref="F314">
    <cfRule type="containsText" dxfId="26" priority="242" operator="containsText" text="FALSE">
      <formula>NOT(ISERROR(SEARCH("FALSE",F314)))</formula>
    </cfRule>
  </conditionalFormatting>
  <conditionalFormatting sqref="F315">
    <cfRule type="containsText" dxfId="25" priority="249" operator="containsText" text="FALSE">
      <formula>NOT(ISERROR(SEARCH("FALSE",F315)))</formula>
    </cfRule>
    <cfRule type="containsText" dxfId="24" priority="248" operator="containsText" text="FALSE">
      <formula>NOT(ISERROR(SEARCH("FALSE",F315)))</formula>
    </cfRule>
    <cfRule type="containsText" dxfId="23" priority="247" operator="containsText" text="TRUE">
      <formula>NOT(ISERROR(SEARCH("TRUE",F315)))</formula>
    </cfRule>
    <cfRule type="containsText" dxfId="22" priority="246" operator="containsText" text="FALSE">
      <formula>NOT(ISERROR(SEARCH("FALSE",F315)))</formula>
    </cfRule>
    <cfRule type="containsText" dxfId="21" priority="244" operator="containsText" text="FALSE">
      <formula>NOT(ISERROR(SEARCH("FALSE",F315)))</formula>
    </cfRule>
    <cfRule type="containsText" dxfId="20" priority="243" operator="containsText" text="TRUE">
      <formula>NOT(ISERROR(SEARCH("TRUE",F315)))</formula>
    </cfRule>
    <cfRule type="containsText" dxfId="19" priority="245" operator="containsText" text="TRUE">
      <formula>NOT(ISERROR(SEARCH("TRUE",F315)))</formula>
    </cfRule>
  </conditionalFormatting>
  <conditionalFormatting sqref="F316:F317">
    <cfRule type="containsText" dxfId="18" priority="240" operator="containsText" text="FALSE">
      <formula>NOT(ISERROR(SEARCH("FALSE",F316)))</formula>
    </cfRule>
  </conditionalFormatting>
  <conditionalFormatting sqref="F317">
    <cfRule type="containsText" dxfId="17" priority="239" operator="containsText" text="FALSE">
      <formula>NOT(ISERROR(SEARCH("FALSE",F317)))</formula>
    </cfRule>
    <cfRule type="containsText" dxfId="16" priority="238" operator="containsText" text="TRUE">
      <formula>NOT(ISERROR(SEARCH("TRUE",F317)))</formula>
    </cfRule>
    <cfRule type="containsText" dxfId="15" priority="237" operator="containsText" text="FALSE">
      <formula>NOT(ISERROR(SEARCH("FALSE",F317)))</formula>
    </cfRule>
    <cfRule type="containsText" dxfId="14" priority="236" operator="containsText" text="TRUE">
      <formula>NOT(ISERROR(SEARCH("TRUE",F317)))</formula>
    </cfRule>
    <cfRule type="containsText" dxfId="13" priority="235" operator="containsText" text="FALSE">
      <formula>NOT(ISERROR(SEARCH("FALSE",F317)))</formula>
    </cfRule>
    <cfRule type="containsText" dxfId="12" priority="234" operator="containsText" text="TRUE">
      <formula>NOT(ISERROR(SEARCH("TRUE",F317)))</formula>
    </cfRule>
  </conditionalFormatting>
  <conditionalFormatting sqref="F318">
    <cfRule type="containsText" dxfId="11" priority="233" operator="containsText" text="FALSE">
      <formula>NOT(ISERROR(SEARCH("FALSE",F318)))</formula>
    </cfRule>
  </conditionalFormatting>
  <conditionalFormatting sqref="F319">
    <cfRule type="containsText" dxfId="10" priority="269" operator="containsText" text="TRUE">
      <formula>NOT(ISERROR(SEARCH("TRUE",F319)))</formula>
    </cfRule>
    <cfRule type="containsText" dxfId="9" priority="268" operator="containsText" text="FALSE">
      <formula>NOT(ISERROR(SEARCH("FALSE",F319)))</formula>
    </cfRule>
    <cfRule type="containsText" dxfId="8" priority="266" operator="containsText" text="FALSE">
      <formula>NOT(ISERROR(SEARCH("FALSE",F319)))</formula>
    </cfRule>
    <cfRule type="containsText" dxfId="7" priority="267" operator="containsText" text="TRUE">
      <formula>NOT(ISERROR(SEARCH("TRUE",F319)))</formula>
    </cfRule>
    <cfRule type="containsText" dxfId="6" priority="265" operator="containsText" text="TRUE">
      <formula>NOT(ISERROR(SEARCH("TRUE",F319)))</formula>
    </cfRule>
    <cfRule type="containsText" dxfId="5" priority="270" operator="containsText" text="FALSE">
      <formula>NOT(ISERROR(SEARCH("FALSE",F319)))</formula>
    </cfRule>
  </conditionalFormatting>
  <conditionalFormatting sqref="F319:F320">
    <cfRule type="containsText" dxfId="4" priority="271" operator="containsText" text="FALSE">
      <formula>NOT(ISERROR(SEARCH("FALSE",F319)))</formula>
    </cfRule>
  </conditionalFormatting>
  <conditionalFormatting sqref="F321">
    <cfRule type="containsText" dxfId="3" priority="99" operator="containsText" text="FALSE">
      <formula>NOT(ISERROR(SEARCH("FALSE",F321)))</formula>
    </cfRule>
  </conditionalFormatting>
  <conditionalFormatting sqref="F322:F328">
    <cfRule type="containsText" dxfId="2" priority="374" operator="containsText" text="FALSE">
      <formula>NOT(ISERROR(SEARCH("FALSE",F322)))</formula>
    </cfRule>
  </conditionalFormatting>
  <conditionalFormatting sqref="F327">
    <cfRule type="containsText" dxfId="1" priority="373" operator="containsText" text="FALSE">
      <formula>NOT(ISERROR(SEARCH("FALSE",F327)))</formula>
    </cfRule>
    <cfRule type="containsText" dxfId="0" priority="372" operator="containsText" text="TRUE">
      <formula>NOT(ISERROR(SEARCH("TRUE",F327)))</formula>
    </cfRule>
  </conditionalFormatting>
  <dataValidations count="1">
    <dataValidation operator="greaterThanOrEqual" allowBlank="1" showErrorMessage="1" promptTitle="Input data" prompt="Insert positive value" sqref="D106:F106" xr:uid="{00000000-0002-0000-1000-000000000000}"/>
  </dataValidations>
  <pageMargins left="0.7" right="0.7" top="0.75" bottom="0.75" header="0.3" footer="0.3"/>
  <pageSetup paperSize="9" scale="43" fitToHeight="0" orientation="portrait" r:id="rId1"/>
  <rowBreaks count="6" manualBreakCount="6">
    <brk id="51" max="8" man="1"/>
    <brk id="106" max="8" man="1"/>
    <brk id="152" max="8" man="1"/>
    <brk id="202" max="8" man="1"/>
    <brk id="247" max="8" man="1"/>
    <brk id="299"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299"/>
  <sheetViews>
    <sheetView showGridLines="0" zoomScaleNormal="100" zoomScaleSheetLayoutView="100" workbookViewId="0"/>
  </sheetViews>
  <sheetFormatPr defaultRowHeight="15.75" x14ac:dyDescent="0.25"/>
  <cols>
    <col min="1" max="1" width="2.7109375" style="433" customWidth="1"/>
    <col min="2" max="2" width="77.5703125" style="433" customWidth="1"/>
    <col min="3" max="3" width="2.7109375" style="433" customWidth="1"/>
    <col min="4" max="16384" width="9.140625" style="433"/>
  </cols>
  <sheetData>
    <row r="1" spans="1:5" x14ac:dyDescent="0.25">
      <c r="A1" s="5"/>
      <c r="B1" s="6" t="s">
        <v>825</v>
      </c>
      <c r="C1" s="5"/>
    </row>
    <row r="2" spans="1:5" x14ac:dyDescent="0.25">
      <c r="A2" s="5"/>
      <c r="B2" s="5"/>
      <c r="C2" s="5"/>
    </row>
    <row r="3" spans="1:5" x14ac:dyDescent="0.25">
      <c r="A3" s="5"/>
      <c r="B3" s="5"/>
      <c r="C3" s="5"/>
    </row>
    <row r="4" spans="1:5" x14ac:dyDescent="0.25">
      <c r="A4" s="5"/>
      <c r="B4" s="5"/>
      <c r="C4" s="5"/>
    </row>
    <row r="5" spans="1:5" x14ac:dyDescent="0.25">
      <c r="A5" s="5"/>
      <c r="B5" s="5"/>
      <c r="C5" s="5"/>
    </row>
    <row r="6" spans="1:5" x14ac:dyDescent="0.25">
      <c r="A6" s="5"/>
      <c r="B6" s="414" t="s">
        <v>152</v>
      </c>
      <c r="C6" s="5"/>
    </row>
    <row r="7" spans="1:5" x14ac:dyDescent="0.25">
      <c r="A7" s="5"/>
      <c r="B7" s="11" t="s">
        <v>123</v>
      </c>
      <c r="C7" s="5"/>
      <c r="E7" s="453" t="s">
        <v>123</v>
      </c>
    </row>
    <row r="8" spans="1:5" x14ac:dyDescent="0.25">
      <c r="A8" s="5"/>
      <c r="B8" s="11" t="s">
        <v>153</v>
      </c>
      <c r="C8" s="5"/>
      <c r="E8" s="453" t="s">
        <v>153</v>
      </c>
    </row>
    <row r="9" spans="1:5" x14ac:dyDescent="0.25">
      <c r="A9" s="5"/>
      <c r="B9" s="11" t="s">
        <v>154</v>
      </c>
      <c r="C9" s="5"/>
      <c r="E9" s="453" t="s">
        <v>154</v>
      </c>
    </row>
    <row r="10" spans="1:5" x14ac:dyDescent="0.25">
      <c r="A10" s="5"/>
      <c r="B10" s="11" t="s">
        <v>155</v>
      </c>
      <c r="C10" s="5"/>
      <c r="E10" s="453" t="s">
        <v>155</v>
      </c>
    </row>
    <row r="11" spans="1:5" x14ac:dyDescent="0.25">
      <c r="A11" s="5"/>
      <c r="B11" s="11" t="s">
        <v>156</v>
      </c>
      <c r="C11" s="5"/>
      <c r="E11" s="453" t="s">
        <v>156</v>
      </c>
    </row>
    <row r="12" spans="1:5" x14ac:dyDescent="0.25">
      <c r="A12" s="5"/>
      <c r="B12" s="11" t="s">
        <v>157</v>
      </c>
      <c r="C12" s="5"/>
      <c r="E12" s="453" t="s">
        <v>157</v>
      </c>
    </row>
    <row r="13" spans="1:5" x14ac:dyDescent="0.25">
      <c r="A13" s="5"/>
      <c r="B13" s="11" t="s">
        <v>158</v>
      </c>
      <c r="C13" s="5"/>
      <c r="E13" s="453" t="s">
        <v>158</v>
      </c>
    </row>
    <row r="14" spans="1:5" x14ac:dyDescent="0.25">
      <c r="A14" s="5"/>
      <c r="B14" s="11" t="s">
        <v>159</v>
      </c>
      <c r="C14" s="5"/>
      <c r="E14" s="453" t="s">
        <v>159</v>
      </c>
    </row>
    <row r="15" spans="1:5" x14ac:dyDescent="0.25">
      <c r="A15" s="5"/>
      <c r="B15" s="11" t="s">
        <v>160</v>
      </c>
      <c r="C15" s="5"/>
      <c r="E15" s="453" t="s">
        <v>160</v>
      </c>
    </row>
    <row r="16" spans="1:5" x14ac:dyDescent="0.25">
      <c r="A16" s="5"/>
      <c r="B16" s="11" t="s">
        <v>161</v>
      </c>
      <c r="C16" s="5"/>
      <c r="E16" s="453" t="s">
        <v>161</v>
      </c>
    </row>
    <row r="17" spans="1:5" x14ac:dyDescent="0.25">
      <c r="A17" s="5"/>
      <c r="B17" s="11" t="s">
        <v>162</v>
      </c>
      <c r="C17" s="5"/>
      <c r="E17" s="453" t="s">
        <v>162</v>
      </c>
    </row>
    <row r="18" spans="1:5" x14ac:dyDescent="0.25">
      <c r="A18" s="5"/>
      <c r="B18" s="11" t="s">
        <v>163</v>
      </c>
      <c r="C18" s="5"/>
      <c r="E18" s="453" t="s">
        <v>163</v>
      </c>
    </row>
    <row r="19" spans="1:5" x14ac:dyDescent="0.25">
      <c r="A19" s="5"/>
      <c r="B19" s="11" t="s">
        <v>164</v>
      </c>
      <c r="C19" s="5"/>
      <c r="E19" s="453" t="s">
        <v>164</v>
      </c>
    </row>
    <row r="20" spans="1:5" x14ac:dyDescent="0.25">
      <c r="A20" s="5"/>
      <c r="B20" s="11" t="s">
        <v>165</v>
      </c>
      <c r="C20" s="5"/>
      <c r="E20" s="453" t="s">
        <v>165</v>
      </c>
    </row>
    <row r="21" spans="1:5" x14ac:dyDescent="0.25">
      <c r="A21" s="5"/>
      <c r="B21" s="11" t="s">
        <v>166</v>
      </c>
      <c r="C21" s="5"/>
      <c r="E21" s="453" t="s">
        <v>166</v>
      </c>
    </row>
    <row r="22" spans="1:5" x14ac:dyDescent="0.25">
      <c r="A22" s="5"/>
      <c r="B22" s="11" t="s">
        <v>167</v>
      </c>
      <c r="C22" s="5"/>
      <c r="E22" s="453" t="s">
        <v>167</v>
      </c>
    </row>
    <row r="23" spans="1:5" x14ac:dyDescent="0.25">
      <c r="A23" s="5"/>
      <c r="B23" s="11" t="s">
        <v>168</v>
      </c>
      <c r="C23" s="5"/>
      <c r="E23" s="453" t="s">
        <v>168</v>
      </c>
    </row>
    <row r="24" spans="1:5" x14ac:dyDescent="0.25">
      <c r="A24" s="5"/>
      <c r="B24" s="11" t="s">
        <v>169</v>
      </c>
      <c r="C24" s="5"/>
      <c r="E24" s="453" t="s">
        <v>169</v>
      </c>
    </row>
    <row r="25" spans="1:5" x14ac:dyDescent="0.25">
      <c r="A25" s="5"/>
      <c r="B25" s="11" t="s">
        <v>170</v>
      </c>
      <c r="C25" s="5"/>
      <c r="E25" s="453" t="s">
        <v>170</v>
      </c>
    </row>
    <row r="26" spans="1:5" x14ac:dyDescent="0.25">
      <c r="A26" s="5"/>
      <c r="B26" s="11" t="s">
        <v>171</v>
      </c>
      <c r="C26" s="5"/>
      <c r="E26" s="453" t="s">
        <v>171</v>
      </c>
    </row>
    <row r="27" spans="1:5" x14ac:dyDescent="0.25">
      <c r="A27" s="5"/>
      <c r="B27" s="11" t="s">
        <v>172</v>
      </c>
      <c r="C27" s="5"/>
      <c r="E27" s="453" t="s">
        <v>172</v>
      </c>
    </row>
    <row r="28" spans="1:5" x14ac:dyDescent="0.25">
      <c r="A28" s="5"/>
      <c r="B28" s="11" t="s">
        <v>173</v>
      </c>
      <c r="C28" s="5"/>
      <c r="E28" s="453" t="s">
        <v>173</v>
      </c>
    </row>
    <row r="29" spans="1:5" x14ac:dyDescent="0.25">
      <c r="A29" s="5"/>
      <c r="B29" s="11" t="s">
        <v>174</v>
      </c>
      <c r="C29" s="5"/>
      <c r="E29" s="453" t="s">
        <v>174</v>
      </c>
    </row>
    <row r="30" spans="1:5" x14ac:dyDescent="0.25">
      <c r="A30" s="5"/>
      <c r="B30" s="11" t="s">
        <v>175</v>
      </c>
      <c r="C30" s="5"/>
      <c r="E30" s="453" t="s">
        <v>175</v>
      </c>
    </row>
    <row r="31" spans="1:5" x14ac:dyDescent="0.25">
      <c r="A31" s="5"/>
      <c r="B31" s="11" t="s">
        <v>176</v>
      </c>
      <c r="C31" s="5"/>
      <c r="E31" s="453" t="s">
        <v>176</v>
      </c>
    </row>
    <row r="32" spans="1:5" x14ac:dyDescent="0.25">
      <c r="A32" s="5"/>
      <c r="B32" s="11" t="s">
        <v>177</v>
      </c>
      <c r="C32" s="5"/>
      <c r="E32" s="453" t="s">
        <v>177</v>
      </c>
    </row>
    <row r="33" spans="1:5" x14ac:dyDescent="0.25">
      <c r="A33" s="5"/>
      <c r="B33" s="11" t="s">
        <v>178</v>
      </c>
      <c r="C33" s="5"/>
      <c r="E33" s="453" t="s">
        <v>178</v>
      </c>
    </row>
    <row r="34" spans="1:5" x14ac:dyDescent="0.25">
      <c r="A34" s="5"/>
      <c r="B34" s="11" t="s">
        <v>179</v>
      </c>
      <c r="C34" s="5"/>
      <c r="E34" s="453" t="s">
        <v>179</v>
      </c>
    </row>
    <row r="35" spans="1:5" x14ac:dyDescent="0.25">
      <c r="A35" s="5"/>
      <c r="B35" s="11" t="s">
        <v>180</v>
      </c>
      <c r="C35" s="5"/>
      <c r="E35" s="453" t="s">
        <v>180</v>
      </c>
    </row>
    <row r="36" spans="1:5" x14ac:dyDescent="0.25">
      <c r="A36" s="5"/>
      <c r="B36" s="11" t="s">
        <v>181</v>
      </c>
      <c r="C36" s="5"/>
      <c r="E36" s="453" t="s">
        <v>181</v>
      </c>
    </row>
    <row r="37" spans="1:5" x14ac:dyDescent="0.25">
      <c r="A37" s="5"/>
      <c r="B37" s="11" t="s">
        <v>182</v>
      </c>
      <c r="C37" s="5"/>
      <c r="E37" s="453" t="s">
        <v>182</v>
      </c>
    </row>
    <row r="38" spans="1:5" x14ac:dyDescent="0.25">
      <c r="A38" s="5"/>
      <c r="B38" s="11" t="s">
        <v>183</v>
      </c>
      <c r="C38" s="5"/>
      <c r="E38" s="453" t="s">
        <v>183</v>
      </c>
    </row>
    <row r="39" spans="1:5" x14ac:dyDescent="0.25">
      <c r="A39" s="5"/>
      <c r="B39" s="11" t="s">
        <v>184</v>
      </c>
      <c r="C39" s="5"/>
      <c r="E39" s="453" t="s">
        <v>184</v>
      </c>
    </row>
    <row r="40" spans="1:5" x14ac:dyDescent="0.25">
      <c r="A40" s="5"/>
      <c r="B40" s="11" t="s">
        <v>185</v>
      </c>
      <c r="C40" s="5"/>
      <c r="E40" s="453" t="s">
        <v>185</v>
      </c>
    </row>
    <row r="41" spans="1:5" x14ac:dyDescent="0.25">
      <c r="A41" s="5"/>
      <c r="B41" s="11" t="s">
        <v>186</v>
      </c>
      <c r="C41" s="5"/>
      <c r="E41" s="453" t="s">
        <v>186</v>
      </c>
    </row>
    <row r="42" spans="1:5" x14ac:dyDescent="0.25">
      <c r="A42" s="5"/>
      <c r="B42" s="11" t="s">
        <v>187</v>
      </c>
      <c r="C42" s="5"/>
      <c r="E42" s="453" t="s">
        <v>187</v>
      </c>
    </row>
    <row r="43" spans="1:5" x14ac:dyDescent="0.25">
      <c r="A43" s="5"/>
      <c r="B43" s="11" t="s">
        <v>188</v>
      </c>
      <c r="C43" s="5"/>
      <c r="E43" s="453" t="s">
        <v>188</v>
      </c>
    </row>
    <row r="44" spans="1:5" x14ac:dyDescent="0.25">
      <c r="A44" s="5"/>
      <c r="B44" s="11" t="s">
        <v>189</v>
      </c>
      <c r="C44" s="5"/>
      <c r="E44" s="453" t="s">
        <v>189</v>
      </c>
    </row>
    <row r="45" spans="1:5" x14ac:dyDescent="0.25">
      <c r="A45" s="5"/>
      <c r="B45" s="11" t="s">
        <v>190</v>
      </c>
      <c r="C45" s="5"/>
      <c r="E45" s="453" t="s">
        <v>190</v>
      </c>
    </row>
    <row r="46" spans="1:5" x14ac:dyDescent="0.25">
      <c r="A46" s="5"/>
      <c r="B46" s="11" t="s">
        <v>191</v>
      </c>
      <c r="C46" s="5"/>
      <c r="E46" s="453" t="s">
        <v>191</v>
      </c>
    </row>
    <row r="47" spans="1:5" x14ac:dyDescent="0.25">
      <c r="A47" s="5"/>
      <c r="B47" s="11" t="s">
        <v>192</v>
      </c>
      <c r="C47" s="5"/>
      <c r="E47" s="453" t="s">
        <v>192</v>
      </c>
    </row>
    <row r="48" spans="1:5" x14ac:dyDescent="0.25">
      <c r="A48" s="5"/>
      <c r="B48" s="11" t="s">
        <v>193</v>
      </c>
      <c r="C48" s="5"/>
      <c r="E48" s="453" t="s">
        <v>193</v>
      </c>
    </row>
    <row r="49" spans="1:5" x14ac:dyDescent="0.25">
      <c r="A49" s="5"/>
      <c r="B49" s="11" t="s">
        <v>194</v>
      </c>
      <c r="C49" s="5"/>
      <c r="E49" s="453" t="s">
        <v>194</v>
      </c>
    </row>
    <row r="50" spans="1:5" x14ac:dyDescent="0.25">
      <c r="A50" s="5"/>
      <c r="B50" s="11" t="s">
        <v>195</v>
      </c>
      <c r="C50" s="5"/>
      <c r="E50" s="453" t="s">
        <v>195</v>
      </c>
    </row>
    <row r="51" spans="1:5" x14ac:dyDescent="0.25">
      <c r="A51" s="5"/>
      <c r="B51" s="11" t="s">
        <v>196</v>
      </c>
      <c r="C51" s="5"/>
      <c r="E51" s="453" t="s">
        <v>196</v>
      </c>
    </row>
    <row r="52" spans="1:5" x14ac:dyDescent="0.25">
      <c r="A52" s="5"/>
      <c r="B52" s="11" t="s">
        <v>197</v>
      </c>
      <c r="C52" s="5"/>
      <c r="E52" s="453" t="s">
        <v>197</v>
      </c>
    </row>
    <row r="53" spans="1:5" x14ac:dyDescent="0.25">
      <c r="A53" s="5"/>
      <c r="B53" s="11" t="s">
        <v>198</v>
      </c>
      <c r="C53" s="5"/>
      <c r="E53" s="453" t="s">
        <v>198</v>
      </c>
    </row>
    <row r="54" spans="1:5" x14ac:dyDescent="0.25">
      <c r="A54" s="5"/>
      <c r="B54" s="11" t="s">
        <v>199</v>
      </c>
      <c r="C54" s="5"/>
      <c r="E54" s="453" t="s">
        <v>199</v>
      </c>
    </row>
    <row r="55" spans="1:5" x14ac:dyDescent="0.25">
      <c r="A55" s="5"/>
      <c r="B55" s="11" t="s">
        <v>200</v>
      </c>
      <c r="C55" s="5"/>
      <c r="E55" s="453" t="s">
        <v>200</v>
      </c>
    </row>
    <row r="56" spans="1:5" x14ac:dyDescent="0.25">
      <c r="A56" s="5"/>
      <c r="B56" s="11" t="s">
        <v>201</v>
      </c>
      <c r="C56" s="5"/>
      <c r="E56" s="453" t="s">
        <v>201</v>
      </c>
    </row>
    <row r="57" spans="1:5" x14ac:dyDescent="0.25">
      <c r="A57" s="5"/>
      <c r="B57" s="11" t="s">
        <v>202</v>
      </c>
      <c r="C57" s="5"/>
      <c r="E57" s="453" t="s">
        <v>202</v>
      </c>
    </row>
    <row r="58" spans="1:5" x14ac:dyDescent="0.25">
      <c r="A58" s="5"/>
      <c r="B58" s="11" t="s">
        <v>203</v>
      </c>
      <c r="C58" s="5"/>
      <c r="E58" s="453" t="s">
        <v>203</v>
      </c>
    </row>
    <row r="59" spans="1:5" x14ac:dyDescent="0.25">
      <c r="A59" s="5"/>
      <c r="B59" s="11" t="s">
        <v>204</v>
      </c>
      <c r="C59" s="5"/>
      <c r="E59" s="453" t="s">
        <v>204</v>
      </c>
    </row>
    <row r="60" spans="1:5" x14ac:dyDescent="0.25">
      <c r="A60" s="5"/>
      <c r="B60" s="11" t="s">
        <v>205</v>
      </c>
      <c r="C60" s="5"/>
      <c r="E60" s="453" t="s">
        <v>205</v>
      </c>
    </row>
    <row r="61" spans="1:5" x14ac:dyDescent="0.25">
      <c r="A61" s="5"/>
      <c r="B61" s="11" t="s">
        <v>206</v>
      </c>
      <c r="C61" s="5"/>
      <c r="E61" s="453" t="s">
        <v>206</v>
      </c>
    </row>
    <row r="62" spans="1:5" x14ac:dyDescent="0.25">
      <c r="A62" s="5"/>
      <c r="B62" s="11" t="s">
        <v>207</v>
      </c>
      <c r="C62" s="5"/>
      <c r="E62" s="453" t="s">
        <v>207</v>
      </c>
    </row>
    <row r="63" spans="1:5" x14ac:dyDescent="0.25">
      <c r="A63" s="5"/>
      <c r="B63" s="11" t="s">
        <v>208</v>
      </c>
      <c r="C63" s="5"/>
      <c r="E63" s="453" t="s">
        <v>208</v>
      </c>
    </row>
    <row r="64" spans="1:5" x14ac:dyDescent="0.25">
      <c r="A64" s="5"/>
      <c r="B64" s="11" t="s">
        <v>209</v>
      </c>
      <c r="C64" s="5"/>
      <c r="E64" s="453" t="s">
        <v>209</v>
      </c>
    </row>
    <row r="65" spans="1:5" x14ac:dyDescent="0.25">
      <c r="A65" s="5"/>
      <c r="B65" s="11" t="s">
        <v>210</v>
      </c>
      <c r="C65" s="5"/>
      <c r="E65" s="453" t="s">
        <v>210</v>
      </c>
    </row>
    <row r="66" spans="1:5" x14ac:dyDescent="0.25">
      <c r="A66" s="5"/>
      <c r="B66" s="11" t="s">
        <v>211</v>
      </c>
      <c r="C66" s="5"/>
      <c r="E66" s="453" t="s">
        <v>212</v>
      </c>
    </row>
    <row r="67" spans="1:5" x14ac:dyDescent="0.25">
      <c r="A67" s="5"/>
      <c r="B67" s="11" t="s">
        <v>212</v>
      </c>
      <c r="C67" s="5"/>
      <c r="E67" s="453" t="s">
        <v>213</v>
      </c>
    </row>
    <row r="68" spans="1:5" x14ac:dyDescent="0.25">
      <c r="A68" s="5"/>
      <c r="B68" s="11" t="s">
        <v>213</v>
      </c>
      <c r="C68" s="5"/>
      <c r="E68" s="453" t="s">
        <v>214</v>
      </c>
    </row>
    <row r="69" spans="1:5" x14ac:dyDescent="0.25">
      <c r="A69" s="5"/>
      <c r="B69" s="11" t="s">
        <v>214</v>
      </c>
      <c r="C69" s="5"/>
      <c r="E69" s="453" t="s">
        <v>215</v>
      </c>
    </row>
    <row r="70" spans="1:5" x14ac:dyDescent="0.25">
      <c r="A70" s="5"/>
      <c r="B70" s="11" t="s">
        <v>215</v>
      </c>
      <c r="C70" s="5"/>
      <c r="E70" s="453" t="s">
        <v>216</v>
      </c>
    </row>
    <row r="71" spans="1:5" x14ac:dyDescent="0.25">
      <c r="A71" s="5"/>
      <c r="B71" s="11" t="s">
        <v>216</v>
      </c>
      <c r="C71" s="5"/>
      <c r="E71" s="453" t="s">
        <v>217</v>
      </c>
    </row>
    <row r="72" spans="1:5" x14ac:dyDescent="0.25">
      <c r="A72" s="5"/>
      <c r="B72" s="11" t="s">
        <v>217</v>
      </c>
      <c r="C72" s="5"/>
      <c r="E72" s="453" t="s">
        <v>218</v>
      </c>
    </row>
    <row r="73" spans="1:5" x14ac:dyDescent="0.25">
      <c r="A73" s="5"/>
      <c r="B73" s="11" t="s">
        <v>218</v>
      </c>
      <c r="C73" s="5"/>
      <c r="E73" s="453" t="s">
        <v>219</v>
      </c>
    </row>
    <row r="74" spans="1:5" x14ac:dyDescent="0.25">
      <c r="A74" s="5"/>
      <c r="B74" s="11" t="s">
        <v>219</v>
      </c>
      <c r="C74" s="5"/>
      <c r="E74" s="453" t="s">
        <v>220</v>
      </c>
    </row>
    <row r="75" spans="1:5" x14ac:dyDescent="0.25">
      <c r="A75" s="5"/>
      <c r="B75" s="11" t="s">
        <v>220</v>
      </c>
      <c r="C75" s="5"/>
      <c r="E75" s="453" t="s">
        <v>221</v>
      </c>
    </row>
    <row r="76" spans="1:5" x14ac:dyDescent="0.25">
      <c r="A76" s="5"/>
      <c r="B76" s="11" t="s">
        <v>221</v>
      </c>
      <c r="C76" s="5"/>
      <c r="E76" s="453" t="s">
        <v>222</v>
      </c>
    </row>
    <row r="77" spans="1:5" x14ac:dyDescent="0.25">
      <c r="A77" s="5"/>
      <c r="B77" s="11" t="s">
        <v>222</v>
      </c>
      <c r="C77" s="5"/>
      <c r="E77" s="453" t="s">
        <v>223</v>
      </c>
    </row>
    <row r="78" spans="1:5" x14ac:dyDescent="0.25">
      <c r="A78" s="5"/>
      <c r="B78" s="11" t="s">
        <v>223</v>
      </c>
      <c r="C78" s="5"/>
      <c r="E78" s="453" t="s">
        <v>224</v>
      </c>
    </row>
    <row r="79" spans="1:5" x14ac:dyDescent="0.25">
      <c r="A79" s="5"/>
      <c r="B79" s="11" t="s">
        <v>224</v>
      </c>
      <c r="C79" s="5"/>
      <c r="E79" s="453" t="s">
        <v>225</v>
      </c>
    </row>
    <row r="80" spans="1:5" x14ac:dyDescent="0.25">
      <c r="A80" s="5"/>
      <c r="B80" s="11" t="s">
        <v>225</v>
      </c>
      <c r="C80" s="5"/>
      <c r="E80" s="453" t="s">
        <v>226</v>
      </c>
    </row>
    <row r="81" spans="1:5" x14ac:dyDescent="0.25">
      <c r="A81" s="5"/>
      <c r="B81" s="11" t="s">
        <v>226</v>
      </c>
      <c r="C81" s="5"/>
      <c r="E81" s="453" t="s">
        <v>227</v>
      </c>
    </row>
    <row r="82" spans="1:5" x14ac:dyDescent="0.25">
      <c r="A82" s="5"/>
      <c r="B82" s="11" t="s">
        <v>227</v>
      </c>
      <c r="C82" s="5"/>
      <c r="E82" s="453" t="s">
        <v>228</v>
      </c>
    </row>
    <row r="83" spans="1:5" x14ac:dyDescent="0.25">
      <c r="A83" s="5"/>
      <c r="B83" s="11" t="s">
        <v>228</v>
      </c>
      <c r="C83" s="5"/>
      <c r="E83" s="453" t="s">
        <v>229</v>
      </c>
    </row>
    <row r="84" spans="1:5" x14ac:dyDescent="0.25">
      <c r="A84" s="5"/>
      <c r="B84" s="11" t="s">
        <v>229</v>
      </c>
      <c r="C84" s="5"/>
      <c r="E84" s="453" t="s">
        <v>230</v>
      </c>
    </row>
    <row r="85" spans="1:5" x14ac:dyDescent="0.25">
      <c r="A85" s="5"/>
      <c r="B85" s="11" t="s">
        <v>230</v>
      </c>
      <c r="C85" s="5"/>
      <c r="E85" s="453" t="s">
        <v>231</v>
      </c>
    </row>
    <row r="86" spans="1:5" x14ac:dyDescent="0.25">
      <c r="A86" s="5"/>
      <c r="B86" s="11" t="s">
        <v>231</v>
      </c>
      <c r="C86" s="5"/>
      <c r="E86" s="453" t="s">
        <v>232</v>
      </c>
    </row>
    <row r="87" spans="1:5" x14ac:dyDescent="0.25">
      <c r="A87" s="5"/>
      <c r="B87" s="11" t="s">
        <v>232</v>
      </c>
      <c r="C87" s="5"/>
      <c r="E87" s="453" t="s">
        <v>233</v>
      </c>
    </row>
    <row r="88" spans="1:5" x14ac:dyDescent="0.25">
      <c r="A88" s="5"/>
      <c r="B88" s="11" t="s">
        <v>233</v>
      </c>
      <c r="C88" s="5"/>
      <c r="E88" s="453" t="s">
        <v>234</v>
      </c>
    </row>
    <row r="89" spans="1:5" x14ac:dyDescent="0.25">
      <c r="A89" s="5"/>
      <c r="B89" s="11" t="s">
        <v>234</v>
      </c>
      <c r="C89" s="5"/>
      <c r="E89" s="453" t="s">
        <v>235</v>
      </c>
    </row>
    <row r="90" spans="1:5" x14ac:dyDescent="0.25">
      <c r="A90" s="5"/>
      <c r="B90" s="11" t="s">
        <v>235</v>
      </c>
      <c r="C90" s="5"/>
      <c r="E90" s="453" t="s">
        <v>236</v>
      </c>
    </row>
    <row r="91" spans="1:5" x14ac:dyDescent="0.25">
      <c r="A91" s="5"/>
      <c r="B91" s="11" t="s">
        <v>236</v>
      </c>
      <c r="C91" s="5"/>
      <c r="E91" s="453" t="s">
        <v>237</v>
      </c>
    </row>
    <row r="92" spans="1:5" x14ac:dyDescent="0.25">
      <c r="A92" s="5"/>
      <c r="B92" s="11" t="s">
        <v>237</v>
      </c>
      <c r="C92" s="5"/>
      <c r="E92" s="453" t="s">
        <v>238</v>
      </c>
    </row>
    <row r="93" spans="1:5" x14ac:dyDescent="0.25">
      <c r="A93" s="5"/>
      <c r="B93" s="11" t="s">
        <v>238</v>
      </c>
      <c r="C93" s="5"/>
      <c r="E93" s="453" t="s">
        <v>239</v>
      </c>
    </row>
    <row r="94" spans="1:5" x14ac:dyDescent="0.25">
      <c r="A94" s="5"/>
      <c r="B94" s="11" t="s">
        <v>239</v>
      </c>
      <c r="C94" s="5"/>
      <c r="E94" s="453" t="s">
        <v>240</v>
      </c>
    </row>
    <row r="95" spans="1:5" x14ac:dyDescent="0.25">
      <c r="A95" s="5"/>
      <c r="B95" s="11" t="s">
        <v>240</v>
      </c>
      <c r="C95" s="5"/>
      <c r="E95" s="453" t="s">
        <v>241</v>
      </c>
    </row>
    <row r="96" spans="1:5" x14ac:dyDescent="0.25">
      <c r="A96" s="5"/>
      <c r="B96" s="11" t="s">
        <v>241</v>
      </c>
      <c r="C96" s="5"/>
      <c r="E96" s="453" t="s">
        <v>242</v>
      </c>
    </row>
    <row r="97" spans="1:5" x14ac:dyDescent="0.25">
      <c r="A97" s="5"/>
      <c r="B97" s="11" t="s">
        <v>242</v>
      </c>
      <c r="C97" s="5"/>
      <c r="E97" s="453" t="s">
        <v>243</v>
      </c>
    </row>
    <row r="98" spans="1:5" x14ac:dyDescent="0.25">
      <c r="A98" s="5"/>
      <c r="B98" s="11" t="s">
        <v>243</v>
      </c>
      <c r="C98" s="5"/>
      <c r="E98" s="453" t="s">
        <v>244</v>
      </c>
    </row>
    <row r="99" spans="1:5" x14ac:dyDescent="0.25">
      <c r="A99" s="5"/>
      <c r="B99" s="11" t="s">
        <v>244</v>
      </c>
      <c r="C99" s="5"/>
      <c r="E99" s="453" t="s">
        <v>245</v>
      </c>
    </row>
    <row r="100" spans="1:5" x14ac:dyDescent="0.25">
      <c r="A100" s="5"/>
      <c r="B100" s="11" t="s">
        <v>245</v>
      </c>
      <c r="C100" s="5"/>
      <c r="E100" s="453" t="s">
        <v>246</v>
      </c>
    </row>
    <row r="101" spans="1:5" x14ac:dyDescent="0.25">
      <c r="A101" s="5"/>
      <c r="B101" s="11" t="s">
        <v>246</v>
      </c>
      <c r="C101" s="5"/>
      <c r="E101" s="453" t="s">
        <v>247</v>
      </c>
    </row>
    <row r="102" spans="1:5" x14ac:dyDescent="0.25">
      <c r="A102" s="5"/>
      <c r="B102" s="11" t="s">
        <v>247</v>
      </c>
      <c r="C102" s="5"/>
      <c r="E102" s="453" t="s">
        <v>248</v>
      </c>
    </row>
    <row r="103" spans="1:5" x14ac:dyDescent="0.25">
      <c r="A103" s="5"/>
      <c r="B103" s="11" t="s">
        <v>248</v>
      </c>
      <c r="C103" s="5"/>
      <c r="E103" s="453" t="s">
        <v>249</v>
      </c>
    </row>
    <row r="104" spans="1:5" x14ac:dyDescent="0.25">
      <c r="A104" s="5"/>
      <c r="B104" s="11" t="s">
        <v>249</v>
      </c>
      <c r="C104" s="5"/>
      <c r="E104" s="453" t="s">
        <v>250</v>
      </c>
    </row>
    <row r="105" spans="1:5" x14ac:dyDescent="0.25">
      <c r="A105" s="5"/>
      <c r="B105" s="11" t="s">
        <v>250</v>
      </c>
      <c r="C105" s="5"/>
      <c r="E105" s="453" t="s">
        <v>251</v>
      </c>
    </row>
    <row r="106" spans="1:5" x14ac:dyDescent="0.25">
      <c r="A106" s="5"/>
      <c r="B106" s="11" t="s">
        <v>251</v>
      </c>
      <c r="C106" s="5"/>
      <c r="E106" s="453" t="s">
        <v>252</v>
      </c>
    </row>
    <row r="107" spans="1:5" x14ac:dyDescent="0.25">
      <c r="A107" s="5"/>
      <c r="B107" s="11" t="s">
        <v>252</v>
      </c>
      <c r="C107" s="5"/>
      <c r="E107" s="453" t="s">
        <v>253</v>
      </c>
    </row>
    <row r="108" spans="1:5" x14ac:dyDescent="0.25">
      <c r="A108" s="5"/>
      <c r="B108" s="11" t="s">
        <v>253</v>
      </c>
      <c r="C108" s="5"/>
      <c r="E108" s="453" t="s">
        <v>254</v>
      </c>
    </row>
    <row r="109" spans="1:5" x14ac:dyDescent="0.25">
      <c r="A109" s="5"/>
      <c r="B109" s="11" t="s">
        <v>254</v>
      </c>
      <c r="C109" s="5"/>
      <c r="E109" s="453" t="s">
        <v>255</v>
      </c>
    </row>
    <row r="110" spans="1:5" x14ac:dyDescent="0.25">
      <c r="A110" s="5"/>
      <c r="B110" s="11" t="s">
        <v>255</v>
      </c>
      <c r="C110" s="5"/>
      <c r="E110" s="453" t="s">
        <v>256</v>
      </c>
    </row>
    <row r="111" spans="1:5" x14ac:dyDescent="0.25">
      <c r="A111" s="5"/>
      <c r="B111" s="11" t="s">
        <v>256</v>
      </c>
      <c r="C111" s="5"/>
      <c r="E111" s="453" t="s">
        <v>257</v>
      </c>
    </row>
    <row r="112" spans="1:5" x14ac:dyDescent="0.25">
      <c r="A112" s="5"/>
      <c r="B112" s="11" t="s">
        <v>257</v>
      </c>
      <c r="C112" s="5"/>
      <c r="E112" s="453" t="s">
        <v>258</v>
      </c>
    </row>
    <row r="113" spans="1:5" x14ac:dyDescent="0.25">
      <c r="A113" s="5"/>
      <c r="B113" s="11" t="s">
        <v>258</v>
      </c>
      <c r="C113" s="5"/>
      <c r="E113" s="453" t="s">
        <v>259</v>
      </c>
    </row>
    <row r="114" spans="1:5" x14ac:dyDescent="0.25">
      <c r="A114" s="5"/>
      <c r="B114" s="11" t="s">
        <v>259</v>
      </c>
      <c r="C114" s="5"/>
      <c r="E114" s="453" t="s">
        <v>260</v>
      </c>
    </row>
    <row r="115" spans="1:5" x14ac:dyDescent="0.25">
      <c r="A115" s="5"/>
      <c r="B115" s="11" t="s">
        <v>260</v>
      </c>
      <c r="C115" s="5"/>
      <c r="E115" s="453" t="s">
        <v>261</v>
      </c>
    </row>
    <row r="116" spans="1:5" x14ac:dyDescent="0.25">
      <c r="A116" s="5"/>
      <c r="B116" s="11" t="s">
        <v>261</v>
      </c>
      <c r="C116" s="5"/>
      <c r="E116" s="453" t="s">
        <v>262</v>
      </c>
    </row>
    <row r="117" spans="1:5" x14ac:dyDescent="0.25">
      <c r="A117" s="5"/>
      <c r="B117" s="11" t="s">
        <v>262</v>
      </c>
      <c r="C117" s="5"/>
      <c r="E117" s="453" t="s">
        <v>263</v>
      </c>
    </row>
    <row r="118" spans="1:5" x14ac:dyDescent="0.25">
      <c r="A118" s="5"/>
      <c r="B118" s="11" t="s">
        <v>263</v>
      </c>
      <c r="C118" s="5"/>
      <c r="E118" s="453" t="s">
        <v>264</v>
      </c>
    </row>
    <row r="119" spans="1:5" x14ac:dyDescent="0.25">
      <c r="A119" s="5"/>
      <c r="B119" s="11" t="s">
        <v>264</v>
      </c>
      <c r="C119" s="5"/>
      <c r="E119" s="453" t="s">
        <v>265</v>
      </c>
    </row>
    <row r="120" spans="1:5" x14ac:dyDescent="0.25">
      <c r="A120" s="5"/>
      <c r="B120" s="11" t="s">
        <v>265</v>
      </c>
      <c r="C120" s="5"/>
      <c r="E120" s="453" t="s">
        <v>266</v>
      </c>
    </row>
    <row r="121" spans="1:5" x14ac:dyDescent="0.25">
      <c r="A121" s="5"/>
      <c r="B121" s="11" t="s">
        <v>266</v>
      </c>
      <c r="C121" s="5"/>
      <c r="E121" s="453" t="s">
        <v>267</v>
      </c>
    </row>
    <row r="122" spans="1:5" x14ac:dyDescent="0.25">
      <c r="A122" s="5"/>
      <c r="B122" s="11" t="s">
        <v>267</v>
      </c>
      <c r="C122" s="5"/>
      <c r="E122" s="453" t="s">
        <v>268</v>
      </c>
    </row>
    <row r="123" spans="1:5" x14ac:dyDescent="0.25">
      <c r="A123" s="5"/>
      <c r="B123" s="11" t="s">
        <v>268</v>
      </c>
      <c r="C123" s="5"/>
      <c r="E123" s="453" t="s">
        <v>269</v>
      </c>
    </row>
    <row r="124" spans="1:5" x14ac:dyDescent="0.25">
      <c r="A124" s="5"/>
      <c r="B124" s="11" t="s">
        <v>269</v>
      </c>
      <c r="C124" s="5"/>
      <c r="E124" s="453" t="s">
        <v>270</v>
      </c>
    </row>
    <row r="125" spans="1:5" x14ac:dyDescent="0.25">
      <c r="A125" s="5"/>
      <c r="B125" s="11" t="s">
        <v>270</v>
      </c>
      <c r="C125" s="5"/>
      <c r="E125" s="453" t="s">
        <v>271</v>
      </c>
    </row>
    <row r="126" spans="1:5" x14ac:dyDescent="0.25">
      <c r="A126" s="5"/>
      <c r="B126" s="11" t="s">
        <v>271</v>
      </c>
      <c r="C126" s="5"/>
      <c r="E126" s="453" t="s">
        <v>272</v>
      </c>
    </row>
    <row r="127" spans="1:5" x14ac:dyDescent="0.25">
      <c r="A127" s="5"/>
      <c r="B127" s="11" t="s">
        <v>272</v>
      </c>
      <c r="C127" s="5"/>
      <c r="E127" s="453" t="s">
        <v>273</v>
      </c>
    </row>
    <row r="128" spans="1:5" x14ac:dyDescent="0.25">
      <c r="A128" s="5"/>
      <c r="B128" s="11" t="s">
        <v>273</v>
      </c>
      <c r="C128" s="5"/>
      <c r="E128" s="453" t="s">
        <v>274</v>
      </c>
    </row>
    <row r="129" spans="1:5" x14ac:dyDescent="0.25">
      <c r="A129" s="5"/>
      <c r="B129" s="11" t="s">
        <v>274</v>
      </c>
      <c r="C129" s="5"/>
      <c r="E129" s="453" t="s">
        <v>275</v>
      </c>
    </row>
    <row r="130" spans="1:5" x14ac:dyDescent="0.25">
      <c r="A130" s="5"/>
      <c r="B130" s="11" t="s">
        <v>275</v>
      </c>
      <c r="C130" s="5"/>
      <c r="E130" s="453" t="s">
        <v>276</v>
      </c>
    </row>
    <row r="131" spans="1:5" x14ac:dyDescent="0.25">
      <c r="A131" s="5"/>
      <c r="B131" s="11" t="s">
        <v>276</v>
      </c>
      <c r="C131" s="5"/>
      <c r="E131" s="453" t="s">
        <v>277</v>
      </c>
    </row>
    <row r="132" spans="1:5" x14ac:dyDescent="0.25">
      <c r="A132" s="5"/>
      <c r="B132" s="11" t="s">
        <v>277</v>
      </c>
      <c r="C132" s="5"/>
      <c r="E132" s="453" t="s">
        <v>278</v>
      </c>
    </row>
    <row r="133" spans="1:5" x14ac:dyDescent="0.25">
      <c r="A133" s="5"/>
      <c r="B133" s="11" t="s">
        <v>278</v>
      </c>
      <c r="C133" s="5"/>
      <c r="E133" s="453" t="s">
        <v>279</v>
      </c>
    </row>
    <row r="134" spans="1:5" x14ac:dyDescent="0.25">
      <c r="A134" s="5"/>
      <c r="B134" s="11" t="s">
        <v>279</v>
      </c>
      <c r="C134" s="5"/>
      <c r="E134" s="453" t="s">
        <v>280</v>
      </c>
    </row>
    <row r="135" spans="1:5" x14ac:dyDescent="0.25">
      <c r="A135" s="5"/>
      <c r="B135" s="11" t="s">
        <v>280</v>
      </c>
      <c r="C135" s="5"/>
      <c r="E135" s="453" t="s">
        <v>281</v>
      </c>
    </row>
    <row r="136" spans="1:5" x14ac:dyDescent="0.25">
      <c r="A136" s="5"/>
      <c r="B136" s="11" t="s">
        <v>281</v>
      </c>
      <c r="C136" s="5"/>
      <c r="E136" s="453" t="s">
        <v>282</v>
      </c>
    </row>
    <row r="137" spans="1:5" x14ac:dyDescent="0.25">
      <c r="A137" s="5"/>
      <c r="B137" s="11" t="s">
        <v>282</v>
      </c>
      <c r="C137" s="5"/>
      <c r="E137" s="453" t="s">
        <v>283</v>
      </c>
    </row>
    <row r="138" spans="1:5" x14ac:dyDescent="0.25">
      <c r="A138" s="5"/>
      <c r="B138" s="11" t="s">
        <v>283</v>
      </c>
      <c r="C138" s="5"/>
      <c r="E138" s="453" t="s">
        <v>284</v>
      </c>
    </row>
    <row r="139" spans="1:5" x14ac:dyDescent="0.25">
      <c r="A139" s="5"/>
      <c r="B139" s="11" t="s">
        <v>284</v>
      </c>
      <c r="C139" s="5"/>
      <c r="E139" s="453" t="s">
        <v>285</v>
      </c>
    </row>
    <row r="140" spans="1:5" x14ac:dyDescent="0.25">
      <c r="A140" s="5"/>
      <c r="B140" s="11" t="s">
        <v>285</v>
      </c>
      <c r="C140" s="5"/>
      <c r="E140" s="453" t="s">
        <v>286</v>
      </c>
    </row>
    <row r="141" spans="1:5" x14ac:dyDescent="0.25">
      <c r="A141" s="5"/>
      <c r="B141" s="11" t="s">
        <v>286</v>
      </c>
      <c r="C141" s="5"/>
      <c r="E141" s="453" t="s">
        <v>287</v>
      </c>
    </row>
    <row r="142" spans="1:5" x14ac:dyDescent="0.25">
      <c r="A142" s="5"/>
      <c r="B142" s="11" t="s">
        <v>287</v>
      </c>
      <c r="C142" s="5"/>
      <c r="E142" s="453" t="s">
        <v>288</v>
      </c>
    </row>
    <row r="143" spans="1:5" x14ac:dyDescent="0.25">
      <c r="A143" s="5"/>
      <c r="B143" s="11" t="s">
        <v>288</v>
      </c>
      <c r="C143" s="5"/>
      <c r="E143" s="453" t="s">
        <v>289</v>
      </c>
    </row>
    <row r="144" spans="1:5" x14ac:dyDescent="0.25">
      <c r="A144" s="5"/>
      <c r="B144" s="11" t="s">
        <v>289</v>
      </c>
      <c r="C144" s="5"/>
      <c r="E144" s="453" t="s">
        <v>290</v>
      </c>
    </row>
    <row r="145" spans="1:5" x14ac:dyDescent="0.25">
      <c r="A145" s="5"/>
      <c r="B145" s="11" t="s">
        <v>290</v>
      </c>
      <c r="C145" s="5"/>
      <c r="E145" s="453" t="s">
        <v>291</v>
      </c>
    </row>
    <row r="146" spans="1:5" x14ac:dyDescent="0.25">
      <c r="A146" s="5"/>
      <c r="B146" s="11" t="s">
        <v>291</v>
      </c>
      <c r="C146" s="5"/>
      <c r="E146" s="453" t="s">
        <v>292</v>
      </c>
    </row>
    <row r="147" spans="1:5" x14ac:dyDescent="0.25">
      <c r="A147" s="5"/>
      <c r="B147" s="11" t="s">
        <v>292</v>
      </c>
      <c r="C147" s="5"/>
      <c r="E147" s="453" t="s">
        <v>293</v>
      </c>
    </row>
    <row r="148" spans="1:5" x14ac:dyDescent="0.25">
      <c r="A148" s="5"/>
      <c r="B148" s="11" t="s">
        <v>293</v>
      </c>
      <c r="C148" s="5"/>
      <c r="E148" s="453" t="s">
        <v>294</v>
      </c>
    </row>
    <row r="149" spans="1:5" x14ac:dyDescent="0.25">
      <c r="A149" s="5"/>
      <c r="B149" s="11" t="s">
        <v>294</v>
      </c>
      <c r="C149" s="5"/>
      <c r="E149" s="453" t="s">
        <v>295</v>
      </c>
    </row>
    <row r="150" spans="1:5" x14ac:dyDescent="0.25">
      <c r="A150" s="5"/>
      <c r="B150" s="11" t="s">
        <v>295</v>
      </c>
      <c r="C150" s="5"/>
      <c r="E150" s="453" t="s">
        <v>296</v>
      </c>
    </row>
    <row r="151" spans="1:5" x14ac:dyDescent="0.25">
      <c r="A151" s="5"/>
      <c r="B151" s="11" t="s">
        <v>296</v>
      </c>
      <c r="C151" s="5"/>
      <c r="E151" s="453" t="s">
        <v>297</v>
      </c>
    </row>
    <row r="152" spans="1:5" x14ac:dyDescent="0.25">
      <c r="A152" s="5"/>
      <c r="B152" s="11" t="s">
        <v>297</v>
      </c>
      <c r="C152" s="5"/>
      <c r="E152" s="453" t="s">
        <v>298</v>
      </c>
    </row>
    <row r="153" spans="1:5" x14ac:dyDescent="0.25">
      <c r="A153" s="5"/>
      <c r="B153" s="11" t="s">
        <v>298</v>
      </c>
      <c r="C153" s="5"/>
      <c r="E153" s="453" t="s">
        <v>299</v>
      </c>
    </row>
    <row r="154" spans="1:5" x14ac:dyDescent="0.25">
      <c r="A154" s="5"/>
      <c r="B154" s="11" t="s">
        <v>299</v>
      </c>
      <c r="C154" s="5"/>
      <c r="E154" s="453" t="s">
        <v>300</v>
      </c>
    </row>
    <row r="155" spans="1:5" x14ac:dyDescent="0.25">
      <c r="A155" s="5"/>
      <c r="B155" s="11" t="s">
        <v>300</v>
      </c>
      <c r="C155" s="5"/>
      <c r="E155" s="453" t="s">
        <v>301</v>
      </c>
    </row>
    <row r="156" spans="1:5" x14ac:dyDescent="0.25">
      <c r="A156" s="5"/>
      <c r="B156" s="11" t="s">
        <v>301</v>
      </c>
      <c r="C156" s="5"/>
      <c r="E156" s="453" t="s">
        <v>302</v>
      </c>
    </row>
    <row r="157" spans="1:5" x14ac:dyDescent="0.25">
      <c r="A157" s="5"/>
      <c r="B157" s="11" t="s">
        <v>302</v>
      </c>
      <c r="C157" s="5"/>
      <c r="E157" s="453" t="s">
        <v>303</v>
      </c>
    </row>
    <row r="158" spans="1:5" x14ac:dyDescent="0.25">
      <c r="A158" s="5"/>
      <c r="B158" s="11" t="s">
        <v>303</v>
      </c>
      <c r="C158" s="5"/>
      <c r="E158" s="453" t="s">
        <v>304</v>
      </c>
    </row>
    <row r="159" spans="1:5" x14ac:dyDescent="0.25">
      <c r="A159" s="5"/>
      <c r="B159" s="11" t="s">
        <v>304</v>
      </c>
      <c r="C159" s="5"/>
      <c r="E159" s="453" t="s">
        <v>305</v>
      </c>
    </row>
    <row r="160" spans="1:5" x14ac:dyDescent="0.25">
      <c r="A160" s="5"/>
      <c r="B160" s="11" t="s">
        <v>305</v>
      </c>
      <c r="C160" s="5"/>
      <c r="E160" s="453" t="s">
        <v>306</v>
      </c>
    </row>
    <row r="161" spans="1:5" x14ac:dyDescent="0.25">
      <c r="A161" s="5"/>
      <c r="B161" s="11" t="s">
        <v>306</v>
      </c>
      <c r="C161" s="5"/>
      <c r="E161" s="453" t="s">
        <v>307</v>
      </c>
    </row>
    <row r="162" spans="1:5" x14ac:dyDescent="0.25">
      <c r="A162" s="5"/>
      <c r="B162" s="11" t="s">
        <v>307</v>
      </c>
      <c r="C162" s="5"/>
      <c r="E162" s="453" t="s">
        <v>308</v>
      </c>
    </row>
    <row r="163" spans="1:5" x14ac:dyDescent="0.25">
      <c r="A163" s="5"/>
      <c r="B163" s="11" t="s">
        <v>308</v>
      </c>
      <c r="C163" s="5"/>
      <c r="E163" s="453" t="s">
        <v>309</v>
      </c>
    </row>
    <row r="164" spans="1:5" x14ac:dyDescent="0.25">
      <c r="A164" s="5"/>
      <c r="B164" s="11" t="s">
        <v>309</v>
      </c>
      <c r="C164" s="5"/>
      <c r="E164" s="453" t="s">
        <v>310</v>
      </c>
    </row>
    <row r="165" spans="1:5" x14ac:dyDescent="0.25">
      <c r="A165" s="5"/>
      <c r="B165" s="11" t="s">
        <v>310</v>
      </c>
      <c r="C165" s="5"/>
      <c r="E165" s="453" t="s">
        <v>311</v>
      </c>
    </row>
    <row r="166" spans="1:5" x14ac:dyDescent="0.25">
      <c r="A166" s="5"/>
      <c r="B166" s="11" t="s">
        <v>311</v>
      </c>
      <c r="C166" s="5"/>
      <c r="E166" s="453" t="s">
        <v>312</v>
      </c>
    </row>
    <row r="167" spans="1:5" x14ac:dyDescent="0.25">
      <c r="A167" s="5"/>
      <c r="B167" s="11" t="s">
        <v>312</v>
      </c>
      <c r="C167" s="5"/>
      <c r="E167" s="453" t="s">
        <v>313</v>
      </c>
    </row>
    <row r="168" spans="1:5" x14ac:dyDescent="0.25">
      <c r="A168" s="5"/>
      <c r="B168" s="11" t="s">
        <v>313</v>
      </c>
      <c r="C168" s="5"/>
      <c r="E168" s="453" t="s">
        <v>314</v>
      </c>
    </row>
    <row r="169" spans="1:5" x14ac:dyDescent="0.25">
      <c r="A169" s="5"/>
      <c r="B169" s="11" t="s">
        <v>314</v>
      </c>
      <c r="C169" s="5"/>
      <c r="E169" s="453" t="s">
        <v>315</v>
      </c>
    </row>
    <row r="170" spans="1:5" x14ac:dyDescent="0.25">
      <c r="A170" s="5"/>
      <c r="B170" s="11" t="s">
        <v>315</v>
      </c>
      <c r="C170" s="5"/>
      <c r="E170" s="453" t="s">
        <v>316</v>
      </c>
    </row>
    <row r="171" spans="1:5" x14ac:dyDescent="0.25">
      <c r="A171" s="5"/>
      <c r="B171" s="11" t="s">
        <v>316</v>
      </c>
      <c r="C171" s="5"/>
      <c r="E171" s="453" t="s">
        <v>317</v>
      </c>
    </row>
    <row r="172" spans="1:5" x14ac:dyDescent="0.25">
      <c r="A172" s="5"/>
      <c r="B172" s="11" t="s">
        <v>317</v>
      </c>
      <c r="C172" s="5"/>
      <c r="E172" s="453" t="s">
        <v>318</v>
      </c>
    </row>
    <row r="173" spans="1:5" x14ac:dyDescent="0.25">
      <c r="A173" s="5"/>
      <c r="B173" s="11" t="s">
        <v>318</v>
      </c>
      <c r="C173" s="5"/>
      <c r="E173" s="453" t="s">
        <v>319</v>
      </c>
    </row>
    <row r="174" spans="1:5" x14ac:dyDescent="0.25">
      <c r="A174" s="5"/>
      <c r="B174" s="11" t="s">
        <v>319</v>
      </c>
      <c r="C174" s="5"/>
      <c r="E174" s="453" t="s">
        <v>320</v>
      </c>
    </row>
    <row r="175" spans="1:5" x14ac:dyDescent="0.25">
      <c r="A175" s="5"/>
      <c r="B175" s="11" t="s">
        <v>320</v>
      </c>
      <c r="C175" s="5"/>
      <c r="E175" s="453" t="s">
        <v>321</v>
      </c>
    </row>
    <row r="176" spans="1:5" x14ac:dyDescent="0.25">
      <c r="A176" s="5"/>
      <c r="B176" s="11" t="s">
        <v>321</v>
      </c>
      <c r="C176" s="5"/>
      <c r="E176" s="453" t="s">
        <v>322</v>
      </c>
    </row>
    <row r="177" spans="1:5" x14ac:dyDescent="0.25">
      <c r="A177" s="5"/>
      <c r="B177" s="11" t="s">
        <v>322</v>
      </c>
      <c r="C177" s="5"/>
      <c r="E177" s="453" t="s">
        <v>323</v>
      </c>
    </row>
    <row r="178" spans="1:5" x14ac:dyDescent="0.25">
      <c r="A178" s="5"/>
      <c r="B178" s="11" t="s">
        <v>323</v>
      </c>
      <c r="C178" s="5"/>
      <c r="E178" s="453" t="s">
        <v>324</v>
      </c>
    </row>
    <row r="179" spans="1:5" x14ac:dyDescent="0.25">
      <c r="A179" s="5"/>
      <c r="B179" s="11" t="s">
        <v>324</v>
      </c>
      <c r="C179" s="5"/>
      <c r="E179" s="453" t="s">
        <v>325</v>
      </c>
    </row>
    <row r="180" spans="1:5" x14ac:dyDescent="0.25">
      <c r="A180" s="5"/>
      <c r="B180" s="11" t="s">
        <v>325</v>
      </c>
      <c r="C180" s="5"/>
      <c r="E180" s="453" t="s">
        <v>326</v>
      </c>
    </row>
    <row r="181" spans="1:5" x14ac:dyDescent="0.25">
      <c r="A181" s="5"/>
      <c r="B181" s="11" t="s">
        <v>326</v>
      </c>
      <c r="C181" s="5"/>
      <c r="E181" s="453" t="s">
        <v>327</v>
      </c>
    </row>
    <row r="182" spans="1:5" x14ac:dyDescent="0.25">
      <c r="A182" s="5"/>
      <c r="B182" s="11" t="s">
        <v>327</v>
      </c>
      <c r="C182" s="5"/>
      <c r="E182" s="453" t="s">
        <v>328</v>
      </c>
    </row>
    <row r="183" spans="1:5" x14ac:dyDescent="0.25">
      <c r="A183" s="5"/>
      <c r="B183" s="11" t="s">
        <v>328</v>
      </c>
      <c r="C183" s="5"/>
      <c r="E183" s="453" t="s">
        <v>329</v>
      </c>
    </row>
    <row r="184" spans="1:5" x14ac:dyDescent="0.25">
      <c r="A184" s="5"/>
      <c r="B184" s="11" t="s">
        <v>329</v>
      </c>
      <c r="C184" s="5"/>
      <c r="E184" s="453" t="s">
        <v>330</v>
      </c>
    </row>
    <row r="185" spans="1:5" x14ac:dyDescent="0.25">
      <c r="A185" s="5"/>
      <c r="B185" s="11" t="s">
        <v>330</v>
      </c>
      <c r="C185" s="5"/>
      <c r="E185" s="453" t="s">
        <v>331</v>
      </c>
    </row>
    <row r="186" spans="1:5" x14ac:dyDescent="0.25">
      <c r="A186" s="5"/>
      <c r="B186" s="11" t="s">
        <v>331</v>
      </c>
      <c r="C186" s="5"/>
      <c r="E186" s="453" t="s">
        <v>332</v>
      </c>
    </row>
    <row r="187" spans="1:5" x14ac:dyDescent="0.25">
      <c r="A187" s="5"/>
      <c r="B187" s="11" t="s">
        <v>332</v>
      </c>
      <c r="C187" s="5"/>
      <c r="E187" s="453" t="s">
        <v>333</v>
      </c>
    </row>
    <row r="188" spans="1:5" x14ac:dyDescent="0.25">
      <c r="A188" s="5"/>
      <c r="B188" s="11" t="s">
        <v>333</v>
      </c>
      <c r="C188" s="5"/>
      <c r="E188" s="453" t="s">
        <v>334</v>
      </c>
    </row>
    <row r="189" spans="1:5" x14ac:dyDescent="0.25">
      <c r="A189" s="5"/>
      <c r="B189" s="11" t="s">
        <v>334</v>
      </c>
      <c r="C189" s="5"/>
      <c r="E189" s="453" t="s">
        <v>335</v>
      </c>
    </row>
    <row r="190" spans="1:5" x14ac:dyDescent="0.25">
      <c r="A190" s="5"/>
      <c r="B190" s="11" t="s">
        <v>335</v>
      </c>
      <c r="C190" s="5"/>
      <c r="E190" s="453" t="s">
        <v>336</v>
      </c>
    </row>
    <row r="191" spans="1:5" x14ac:dyDescent="0.25">
      <c r="A191" s="5"/>
      <c r="B191" s="11" t="s">
        <v>336</v>
      </c>
      <c r="C191" s="5"/>
      <c r="E191" s="453" t="s">
        <v>337</v>
      </c>
    </row>
    <row r="192" spans="1:5" x14ac:dyDescent="0.25">
      <c r="A192" s="5"/>
      <c r="B192" s="11" t="s">
        <v>337</v>
      </c>
      <c r="C192" s="5"/>
      <c r="E192" s="453" t="s">
        <v>338</v>
      </c>
    </row>
    <row r="193" spans="1:5" x14ac:dyDescent="0.25">
      <c r="A193" s="5"/>
      <c r="B193" s="11" t="s">
        <v>338</v>
      </c>
      <c r="C193" s="5"/>
      <c r="E193" s="453" t="s">
        <v>339</v>
      </c>
    </row>
    <row r="194" spans="1:5" x14ac:dyDescent="0.25">
      <c r="A194" s="5"/>
      <c r="B194" s="11" t="s">
        <v>339</v>
      </c>
      <c r="C194" s="5"/>
      <c r="E194" s="453" t="s">
        <v>340</v>
      </c>
    </row>
    <row r="195" spans="1:5" x14ac:dyDescent="0.25">
      <c r="A195" s="5"/>
      <c r="B195" s="11" t="s">
        <v>340</v>
      </c>
      <c r="C195" s="5"/>
      <c r="E195" s="453" t="s">
        <v>341</v>
      </c>
    </row>
    <row r="196" spans="1:5" x14ac:dyDescent="0.25">
      <c r="A196" s="5"/>
      <c r="B196" s="11" t="s">
        <v>341</v>
      </c>
      <c r="C196" s="5"/>
      <c r="E196" s="453" t="s">
        <v>342</v>
      </c>
    </row>
    <row r="197" spans="1:5" x14ac:dyDescent="0.25">
      <c r="A197" s="5"/>
      <c r="B197" s="11" t="s">
        <v>342</v>
      </c>
      <c r="C197" s="5"/>
      <c r="E197" s="453" t="s">
        <v>343</v>
      </c>
    </row>
    <row r="198" spans="1:5" x14ac:dyDescent="0.25">
      <c r="A198" s="5"/>
      <c r="B198" s="11" t="s">
        <v>343</v>
      </c>
      <c r="C198" s="5"/>
      <c r="E198" s="453" t="s">
        <v>344</v>
      </c>
    </row>
    <row r="199" spans="1:5" x14ac:dyDescent="0.25">
      <c r="A199" s="5"/>
      <c r="B199" s="11" t="s">
        <v>344</v>
      </c>
      <c r="C199" s="5"/>
      <c r="E199" s="453" t="s">
        <v>345</v>
      </c>
    </row>
    <row r="200" spans="1:5" x14ac:dyDescent="0.25">
      <c r="A200" s="5"/>
      <c r="B200" s="11" t="s">
        <v>345</v>
      </c>
      <c r="C200" s="5"/>
      <c r="E200" s="453" t="s">
        <v>346</v>
      </c>
    </row>
    <row r="201" spans="1:5" x14ac:dyDescent="0.25">
      <c r="A201" s="5"/>
      <c r="B201" s="11" t="s">
        <v>346</v>
      </c>
      <c r="C201" s="5"/>
      <c r="E201" s="453" t="s">
        <v>347</v>
      </c>
    </row>
    <row r="202" spans="1:5" x14ac:dyDescent="0.25">
      <c r="A202" s="5"/>
      <c r="B202" s="11" t="s">
        <v>347</v>
      </c>
      <c r="C202" s="5"/>
      <c r="E202" s="453" t="s">
        <v>348</v>
      </c>
    </row>
    <row r="203" spans="1:5" x14ac:dyDescent="0.25">
      <c r="A203" s="5"/>
      <c r="B203" s="11" t="s">
        <v>348</v>
      </c>
      <c r="C203" s="5"/>
      <c r="E203" s="453" t="s">
        <v>349</v>
      </c>
    </row>
    <row r="204" spans="1:5" x14ac:dyDescent="0.25">
      <c r="A204" s="5"/>
      <c r="B204" s="11" t="s">
        <v>349</v>
      </c>
      <c r="C204" s="5"/>
      <c r="E204" s="453" t="s">
        <v>350</v>
      </c>
    </row>
    <row r="205" spans="1:5" x14ac:dyDescent="0.25">
      <c r="A205" s="5"/>
      <c r="B205" s="11" t="s">
        <v>350</v>
      </c>
      <c r="C205" s="5"/>
      <c r="E205" s="453" t="s">
        <v>351</v>
      </c>
    </row>
    <row r="206" spans="1:5" x14ac:dyDescent="0.25">
      <c r="A206" s="5"/>
      <c r="B206" s="11" t="s">
        <v>351</v>
      </c>
      <c r="C206" s="5"/>
      <c r="E206" s="453" t="s">
        <v>352</v>
      </c>
    </row>
    <row r="207" spans="1:5" x14ac:dyDescent="0.25">
      <c r="A207" s="5"/>
      <c r="B207" s="11" t="s">
        <v>352</v>
      </c>
      <c r="C207" s="5"/>
      <c r="E207" s="453" t="s">
        <v>353</v>
      </c>
    </row>
    <row r="208" spans="1:5" x14ac:dyDescent="0.25">
      <c r="A208" s="5"/>
      <c r="B208" s="11" t="s">
        <v>353</v>
      </c>
      <c r="C208" s="5"/>
      <c r="E208" s="453" t="s">
        <v>354</v>
      </c>
    </row>
    <row r="209" spans="1:5" x14ac:dyDescent="0.25">
      <c r="A209" s="5"/>
      <c r="B209" s="11" t="s">
        <v>354</v>
      </c>
      <c r="C209" s="5"/>
      <c r="E209" s="453" t="s">
        <v>355</v>
      </c>
    </row>
    <row r="210" spans="1:5" x14ac:dyDescent="0.25">
      <c r="A210" s="5"/>
      <c r="B210" s="11" t="s">
        <v>355</v>
      </c>
      <c r="C210" s="5"/>
      <c r="E210" s="453" t="s">
        <v>356</v>
      </c>
    </row>
    <row r="211" spans="1:5" x14ac:dyDescent="0.25">
      <c r="A211" s="5"/>
      <c r="B211" s="11" t="s">
        <v>356</v>
      </c>
      <c r="C211" s="5"/>
      <c r="E211" s="453" t="s">
        <v>357</v>
      </c>
    </row>
    <row r="212" spans="1:5" x14ac:dyDescent="0.25">
      <c r="A212" s="5"/>
      <c r="B212" s="11" t="s">
        <v>357</v>
      </c>
      <c r="C212" s="5"/>
      <c r="E212" s="453" t="s">
        <v>358</v>
      </c>
    </row>
    <row r="213" spans="1:5" x14ac:dyDescent="0.25">
      <c r="A213" s="5"/>
      <c r="B213" s="11" t="s">
        <v>358</v>
      </c>
      <c r="C213" s="5"/>
      <c r="E213" s="453" t="s">
        <v>359</v>
      </c>
    </row>
    <row r="214" spans="1:5" x14ac:dyDescent="0.25">
      <c r="A214" s="5"/>
      <c r="B214" s="11" t="s">
        <v>359</v>
      </c>
      <c r="C214" s="5"/>
      <c r="E214" s="453" t="s">
        <v>360</v>
      </c>
    </row>
    <row r="215" spans="1:5" x14ac:dyDescent="0.25">
      <c r="A215" s="5"/>
      <c r="B215" s="11" t="s">
        <v>360</v>
      </c>
      <c r="C215" s="5"/>
      <c r="E215" s="453" t="s">
        <v>361</v>
      </c>
    </row>
    <row r="216" spans="1:5" x14ac:dyDescent="0.25">
      <c r="A216" s="5"/>
      <c r="B216" s="11" t="s">
        <v>361</v>
      </c>
      <c r="C216" s="5"/>
      <c r="E216" s="453" t="s">
        <v>362</v>
      </c>
    </row>
    <row r="217" spans="1:5" x14ac:dyDescent="0.25">
      <c r="A217" s="5"/>
      <c r="B217" s="11" t="s">
        <v>362</v>
      </c>
      <c r="C217" s="5"/>
      <c r="E217" s="453" t="s">
        <v>363</v>
      </c>
    </row>
    <row r="218" spans="1:5" x14ac:dyDescent="0.25">
      <c r="A218" s="5"/>
      <c r="B218" s="11" t="s">
        <v>363</v>
      </c>
      <c r="C218" s="5"/>
      <c r="E218" s="453" t="s">
        <v>364</v>
      </c>
    </row>
    <row r="219" spans="1:5" x14ac:dyDescent="0.25">
      <c r="A219" s="5"/>
      <c r="B219" s="11" t="s">
        <v>364</v>
      </c>
      <c r="C219" s="5"/>
      <c r="E219" s="453" t="s">
        <v>365</v>
      </c>
    </row>
    <row r="220" spans="1:5" x14ac:dyDescent="0.25">
      <c r="A220" s="5"/>
      <c r="B220" s="11" t="s">
        <v>365</v>
      </c>
      <c r="C220" s="5"/>
      <c r="E220" s="453" t="s">
        <v>366</v>
      </c>
    </row>
    <row r="221" spans="1:5" x14ac:dyDescent="0.25">
      <c r="A221" s="5"/>
      <c r="B221" s="11" t="s">
        <v>366</v>
      </c>
      <c r="C221" s="5"/>
      <c r="E221" s="453" t="s">
        <v>367</v>
      </c>
    </row>
    <row r="222" spans="1:5" x14ac:dyDescent="0.25">
      <c r="A222" s="5"/>
      <c r="B222" s="11" t="s">
        <v>367</v>
      </c>
      <c r="C222" s="5"/>
      <c r="E222" s="453" t="s">
        <v>368</v>
      </c>
    </row>
    <row r="223" spans="1:5" x14ac:dyDescent="0.25">
      <c r="A223" s="5"/>
      <c r="B223" s="11" t="s">
        <v>368</v>
      </c>
      <c r="C223" s="5"/>
      <c r="E223" s="453" t="s">
        <v>369</v>
      </c>
    </row>
    <row r="224" spans="1:5" x14ac:dyDescent="0.25">
      <c r="A224" s="5"/>
      <c r="B224" s="11" t="s">
        <v>369</v>
      </c>
      <c r="C224" s="5"/>
      <c r="E224" s="453" t="s">
        <v>370</v>
      </c>
    </row>
    <row r="225" spans="1:5" x14ac:dyDescent="0.25">
      <c r="A225" s="5"/>
      <c r="B225" s="11" t="s">
        <v>370</v>
      </c>
      <c r="C225" s="5"/>
      <c r="E225" s="453" t="s">
        <v>371</v>
      </c>
    </row>
    <row r="226" spans="1:5" x14ac:dyDescent="0.25">
      <c r="A226" s="5"/>
      <c r="B226" s="11" t="s">
        <v>371</v>
      </c>
      <c r="C226" s="5"/>
      <c r="E226" s="453" t="s">
        <v>372</v>
      </c>
    </row>
    <row r="227" spans="1:5" x14ac:dyDescent="0.25">
      <c r="A227" s="5"/>
      <c r="B227" s="11" t="s">
        <v>372</v>
      </c>
      <c r="C227" s="5"/>
      <c r="E227" s="453" t="s">
        <v>373</v>
      </c>
    </row>
    <row r="228" spans="1:5" x14ac:dyDescent="0.25">
      <c r="A228" s="5"/>
      <c r="B228" s="11" t="s">
        <v>373</v>
      </c>
      <c r="C228" s="5"/>
      <c r="E228" s="453" t="s">
        <v>374</v>
      </c>
    </row>
    <row r="229" spans="1:5" x14ac:dyDescent="0.25">
      <c r="A229" s="5"/>
      <c r="B229" s="11" t="s">
        <v>374</v>
      </c>
      <c r="C229" s="5"/>
      <c r="E229" s="453" t="s">
        <v>375</v>
      </c>
    </row>
    <row r="230" spans="1:5" x14ac:dyDescent="0.25">
      <c r="A230" s="5"/>
      <c r="B230" s="11" t="s">
        <v>375</v>
      </c>
      <c r="C230" s="5"/>
      <c r="E230" s="453" t="s">
        <v>376</v>
      </c>
    </row>
    <row r="231" spans="1:5" x14ac:dyDescent="0.25">
      <c r="A231" s="5"/>
      <c r="B231" s="11" t="s">
        <v>376</v>
      </c>
      <c r="C231" s="5"/>
      <c r="E231" s="453" t="s">
        <v>377</v>
      </c>
    </row>
    <row r="232" spans="1:5" x14ac:dyDescent="0.25">
      <c r="A232" s="5"/>
      <c r="B232" s="11" t="s">
        <v>377</v>
      </c>
      <c r="C232" s="5"/>
      <c r="E232" s="453" t="s">
        <v>378</v>
      </c>
    </row>
    <row r="233" spans="1:5" x14ac:dyDescent="0.25">
      <c r="A233" s="5"/>
      <c r="B233" s="11" t="s">
        <v>378</v>
      </c>
      <c r="C233" s="5"/>
      <c r="E233" s="453" t="s">
        <v>379</v>
      </c>
    </row>
    <row r="234" spans="1:5" x14ac:dyDescent="0.25">
      <c r="A234" s="5"/>
      <c r="B234" s="11" t="s">
        <v>379</v>
      </c>
      <c r="C234" s="5"/>
      <c r="E234" s="453" t="s">
        <v>380</v>
      </c>
    </row>
    <row r="235" spans="1:5" x14ac:dyDescent="0.25">
      <c r="A235" s="5"/>
      <c r="B235" s="11" t="s">
        <v>380</v>
      </c>
      <c r="C235" s="5"/>
      <c r="E235" s="453" t="s">
        <v>381</v>
      </c>
    </row>
    <row r="236" spans="1:5" x14ac:dyDescent="0.25">
      <c r="A236" s="5"/>
      <c r="B236" s="11" t="s">
        <v>381</v>
      </c>
      <c r="C236" s="5"/>
      <c r="E236" s="453" t="s">
        <v>382</v>
      </c>
    </row>
    <row r="237" spans="1:5" x14ac:dyDescent="0.25">
      <c r="A237" s="5"/>
      <c r="B237" s="11" t="s">
        <v>382</v>
      </c>
      <c r="C237" s="5"/>
      <c r="E237" s="453" t="s">
        <v>383</v>
      </c>
    </row>
    <row r="238" spans="1:5" x14ac:dyDescent="0.25">
      <c r="A238" s="5"/>
      <c r="B238" s="11" t="s">
        <v>383</v>
      </c>
      <c r="C238" s="5"/>
      <c r="E238" s="453" t="s">
        <v>384</v>
      </c>
    </row>
    <row r="239" spans="1:5" x14ac:dyDescent="0.25">
      <c r="A239" s="5"/>
      <c r="B239" s="11" t="s">
        <v>384</v>
      </c>
      <c r="C239" s="5"/>
      <c r="E239" s="453" t="s">
        <v>385</v>
      </c>
    </row>
    <row r="240" spans="1:5" x14ac:dyDescent="0.25">
      <c r="A240" s="5"/>
      <c r="B240" s="11" t="s">
        <v>385</v>
      </c>
      <c r="C240" s="5"/>
      <c r="E240" s="453" t="s">
        <v>386</v>
      </c>
    </row>
    <row r="241" spans="1:5" x14ac:dyDescent="0.25">
      <c r="A241" s="5"/>
      <c r="B241" s="11" t="s">
        <v>386</v>
      </c>
      <c r="C241" s="5"/>
      <c r="E241" s="453" t="s">
        <v>387</v>
      </c>
    </row>
    <row r="242" spans="1:5" x14ac:dyDescent="0.25">
      <c r="A242" s="5"/>
      <c r="B242" s="11" t="s">
        <v>387</v>
      </c>
      <c r="C242" s="5"/>
      <c r="E242" s="453" t="s">
        <v>388</v>
      </c>
    </row>
    <row r="243" spans="1:5" x14ac:dyDescent="0.25">
      <c r="A243" s="5"/>
      <c r="B243" s="11" t="s">
        <v>388</v>
      </c>
      <c r="C243" s="5"/>
      <c r="E243" s="453" t="s">
        <v>389</v>
      </c>
    </row>
    <row r="244" spans="1:5" x14ac:dyDescent="0.25">
      <c r="A244" s="5"/>
      <c r="B244" s="11" t="s">
        <v>389</v>
      </c>
      <c r="C244" s="5"/>
      <c r="E244" s="453" t="s">
        <v>390</v>
      </c>
    </row>
    <row r="245" spans="1:5" x14ac:dyDescent="0.25">
      <c r="A245" s="5"/>
      <c r="B245" s="11" t="s">
        <v>390</v>
      </c>
      <c r="C245" s="5"/>
      <c r="E245" s="453" t="s">
        <v>391</v>
      </c>
    </row>
    <row r="246" spans="1:5" x14ac:dyDescent="0.25">
      <c r="A246" s="5"/>
      <c r="B246" s="11" t="s">
        <v>391</v>
      </c>
      <c r="C246" s="5"/>
      <c r="E246" s="453" t="s">
        <v>392</v>
      </c>
    </row>
    <row r="247" spans="1:5" x14ac:dyDescent="0.25">
      <c r="A247" s="5"/>
      <c r="B247" s="11" t="s">
        <v>392</v>
      </c>
      <c r="C247" s="5"/>
      <c r="E247" s="453" t="s">
        <v>393</v>
      </c>
    </row>
    <row r="248" spans="1:5" x14ac:dyDescent="0.25">
      <c r="A248" s="5"/>
      <c r="B248" s="11" t="s">
        <v>393</v>
      </c>
      <c r="C248" s="5"/>
      <c r="E248" s="453" t="s">
        <v>394</v>
      </c>
    </row>
    <row r="249" spans="1:5" x14ac:dyDescent="0.25">
      <c r="A249" s="5"/>
      <c r="B249" s="11" t="s">
        <v>394</v>
      </c>
      <c r="C249" s="5"/>
      <c r="E249" s="453" t="s">
        <v>395</v>
      </c>
    </row>
    <row r="250" spans="1:5" x14ac:dyDescent="0.25">
      <c r="A250" s="5"/>
      <c r="B250" s="11" t="s">
        <v>395</v>
      </c>
      <c r="C250" s="5"/>
      <c r="E250" s="453" t="s">
        <v>396</v>
      </c>
    </row>
    <row r="251" spans="1:5" x14ac:dyDescent="0.25">
      <c r="A251" s="5"/>
      <c r="B251" s="11" t="s">
        <v>396</v>
      </c>
      <c r="C251" s="5"/>
      <c r="E251" s="453" t="s">
        <v>397</v>
      </c>
    </row>
    <row r="252" spans="1:5" x14ac:dyDescent="0.25">
      <c r="A252" s="5"/>
      <c r="B252" s="11" t="s">
        <v>397</v>
      </c>
      <c r="C252" s="5"/>
      <c r="E252" s="453" t="s">
        <v>398</v>
      </c>
    </row>
    <row r="253" spans="1:5" x14ac:dyDescent="0.25">
      <c r="A253" s="5"/>
      <c r="B253" s="11" t="s">
        <v>398</v>
      </c>
      <c r="C253" s="5"/>
      <c r="E253" s="453" t="s">
        <v>399</v>
      </c>
    </row>
    <row r="254" spans="1:5" x14ac:dyDescent="0.25">
      <c r="A254" s="5"/>
      <c r="B254" s="11" t="s">
        <v>399</v>
      </c>
      <c r="C254" s="5"/>
      <c r="E254" s="453" t="s">
        <v>400</v>
      </c>
    </row>
    <row r="255" spans="1:5" x14ac:dyDescent="0.25">
      <c r="A255" s="5"/>
      <c r="B255" s="11" t="s">
        <v>400</v>
      </c>
      <c r="C255" s="5"/>
      <c r="E255" s="453" t="s">
        <v>401</v>
      </c>
    </row>
    <row r="256" spans="1:5" x14ac:dyDescent="0.25">
      <c r="A256" s="5"/>
      <c r="B256" s="11" t="s">
        <v>401</v>
      </c>
      <c r="C256" s="5"/>
    </row>
    <row r="257" spans="1:3" x14ac:dyDescent="0.25">
      <c r="A257" s="5"/>
      <c r="B257" s="11"/>
      <c r="C257" s="5"/>
    </row>
    <row r="260" spans="1:3" x14ac:dyDescent="0.25">
      <c r="B260" s="433" t="s">
        <v>808</v>
      </c>
    </row>
    <row r="261" spans="1:3" x14ac:dyDescent="0.25">
      <c r="B261" s="433" t="s">
        <v>809</v>
      </c>
    </row>
    <row r="264" spans="1:3" x14ac:dyDescent="0.25">
      <c r="A264" s="433" t="s">
        <v>416</v>
      </c>
    </row>
    <row r="265" spans="1:3" x14ac:dyDescent="0.25">
      <c r="A265" s="433" t="s">
        <v>409</v>
      </c>
    </row>
    <row r="266" spans="1:3" x14ac:dyDescent="0.25">
      <c r="A266" s="433" t="s">
        <v>123</v>
      </c>
    </row>
    <row r="269" spans="1:3" x14ac:dyDescent="0.25">
      <c r="B269" s="433" t="s">
        <v>417</v>
      </c>
    </row>
    <row r="270" spans="1:3" x14ac:dyDescent="0.25">
      <c r="B270" s="433" t="s">
        <v>418</v>
      </c>
    </row>
    <row r="271" spans="1:3" x14ac:dyDescent="0.25">
      <c r="B271" s="433" t="s">
        <v>116</v>
      </c>
    </row>
    <row r="272" spans="1:3" x14ac:dyDescent="0.25">
      <c r="B272" s="433" t="s">
        <v>117</v>
      </c>
    </row>
    <row r="275" spans="2:2" x14ac:dyDescent="0.25">
      <c r="B275" s="433" t="s">
        <v>543</v>
      </c>
    </row>
    <row r="276" spans="2:2" x14ac:dyDescent="0.25">
      <c r="B276" s="433" t="s">
        <v>544</v>
      </c>
    </row>
    <row r="277" spans="2:2" x14ac:dyDescent="0.25">
      <c r="B277" s="433" t="s">
        <v>545</v>
      </c>
    </row>
    <row r="280" spans="2:2" x14ac:dyDescent="0.25">
      <c r="B280" s="433" t="s">
        <v>546</v>
      </c>
    </row>
    <row r="281" spans="2:2" x14ac:dyDescent="0.25">
      <c r="B281" s="433" t="s">
        <v>547</v>
      </c>
    </row>
    <row r="282" spans="2:2" x14ac:dyDescent="0.25">
      <c r="B282" s="433" t="s">
        <v>548</v>
      </c>
    </row>
    <row r="284" spans="2:2" x14ac:dyDescent="0.25">
      <c r="B284" s="454" t="s">
        <v>123</v>
      </c>
    </row>
    <row r="285" spans="2:2" x14ac:dyDescent="0.25">
      <c r="B285" s="454" t="s">
        <v>123</v>
      </c>
    </row>
    <row r="286" spans="2:2" x14ac:dyDescent="0.25">
      <c r="B286" s="433">
        <v>1</v>
      </c>
    </row>
    <row r="287" spans="2:2" x14ac:dyDescent="0.25">
      <c r="B287" s="433">
        <v>2</v>
      </c>
    </row>
    <row r="288" spans="2:2" x14ac:dyDescent="0.25">
      <c r="B288" s="433">
        <v>3</v>
      </c>
    </row>
    <row r="289" spans="2:2" x14ac:dyDescent="0.25">
      <c r="B289" s="433">
        <v>4</v>
      </c>
    </row>
    <row r="290" spans="2:2" x14ac:dyDescent="0.25">
      <c r="B290" s="433">
        <v>5</v>
      </c>
    </row>
    <row r="291" spans="2:2" x14ac:dyDescent="0.25">
      <c r="B291" s="433">
        <v>6</v>
      </c>
    </row>
    <row r="292" spans="2:2" x14ac:dyDescent="0.25">
      <c r="B292" s="433">
        <v>7</v>
      </c>
    </row>
    <row r="293" spans="2:2" x14ac:dyDescent="0.25">
      <c r="B293" s="433">
        <v>8</v>
      </c>
    </row>
    <row r="294" spans="2:2" x14ac:dyDescent="0.25">
      <c r="B294" s="433">
        <v>9</v>
      </c>
    </row>
    <row r="295" spans="2:2" x14ac:dyDescent="0.25">
      <c r="B295" s="433">
        <v>10</v>
      </c>
    </row>
    <row r="297" spans="2:2" x14ac:dyDescent="0.25">
      <c r="B297" s="433" t="s">
        <v>805</v>
      </c>
    </row>
    <row r="298" spans="2:2" x14ac:dyDescent="0.25">
      <c r="B298" s="433" t="s">
        <v>806</v>
      </c>
    </row>
    <row r="299" spans="2:2" x14ac:dyDescent="0.25">
      <c r="B299" s="433" t="s">
        <v>807</v>
      </c>
    </row>
  </sheetData>
  <sheetProtection algorithmName="SHA-512" hashValue="kGw0/e0vcKECP5qw6zFuEhLIt6DmSapP67IR08rlkzIy1JB3K6jvjfmkj1tfl8v37E1VytX8Ec586EZXsMNd4Q==" saltValue="6lRP3haJCXIuQ7pRzwSntw==" spinCount="100000" sheet="1" objects="1" scenarios="1"/>
  <pageMargins left="0.7" right="0.7" top="0.75" bottom="0.75" header="0.3" footer="0.3"/>
  <pageSetup paperSize="9" fitToHeight="0" orientation="portrait" r:id="rId1"/>
  <rowBreaks count="4" manualBreakCount="4">
    <brk id="48" max="2" man="1"/>
    <brk id="95" max="2" man="1"/>
    <brk id="142" max="2" man="1"/>
    <brk id="189" max="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0"/>
  <sheetViews>
    <sheetView zoomScaleNormal="100" zoomScaleSheetLayoutView="100" workbookViewId="0"/>
  </sheetViews>
  <sheetFormatPr defaultRowHeight="15.75" x14ac:dyDescent="0.25"/>
  <cols>
    <col min="1" max="1" width="2.7109375" style="427" customWidth="1"/>
    <col min="2" max="2" width="8" style="427" customWidth="1"/>
    <col min="3" max="3" width="20.42578125" style="427" customWidth="1"/>
    <col min="4" max="4" width="36.42578125" style="427" customWidth="1"/>
    <col min="5" max="5" width="58" style="427" customWidth="1"/>
    <col min="6" max="6" width="2.7109375" style="427" customWidth="1"/>
    <col min="7" max="16384" width="9.140625" style="427"/>
  </cols>
  <sheetData>
    <row r="1" spans="1:6" x14ac:dyDescent="0.25">
      <c r="A1" s="200"/>
      <c r="B1" s="6" t="s">
        <v>825</v>
      </c>
      <c r="C1" s="8"/>
      <c r="D1" s="6"/>
      <c r="E1" s="6"/>
      <c r="F1" s="11"/>
    </row>
    <row r="2" spans="1:6" x14ac:dyDescent="0.25">
      <c r="A2" s="200"/>
      <c r="B2" s="200"/>
      <c r="C2" s="201"/>
      <c r="D2" s="201"/>
      <c r="E2" s="201"/>
      <c r="F2" s="11"/>
    </row>
    <row r="3" spans="1:6" ht="18.75" x14ac:dyDescent="0.3">
      <c r="A3" s="200"/>
      <c r="B3" s="311" t="s">
        <v>770</v>
      </c>
      <c r="C3" s="201"/>
      <c r="D3" s="201"/>
      <c r="E3" s="201"/>
      <c r="F3" s="11"/>
    </row>
    <row r="4" spans="1:6" x14ac:dyDescent="0.25">
      <c r="A4" s="200"/>
      <c r="B4" s="200"/>
      <c r="C4" s="11"/>
      <c r="D4" s="11"/>
      <c r="E4" s="11"/>
      <c r="F4" s="11"/>
    </row>
    <row r="5" spans="1:6" x14ac:dyDescent="0.25">
      <c r="A5" s="200"/>
      <c r="B5" s="200"/>
      <c r="C5" s="8"/>
      <c r="D5" s="11"/>
      <c r="E5" s="11"/>
      <c r="F5" s="11"/>
    </row>
    <row r="6" spans="1:6" x14ac:dyDescent="0.25">
      <c r="A6" s="200"/>
      <c r="B6" s="462" t="s">
        <v>128</v>
      </c>
      <c r="C6" s="462"/>
      <c r="D6" s="462"/>
      <c r="E6" s="462"/>
      <c r="F6" s="11"/>
    </row>
    <row r="7" spans="1:6" ht="16.5" thickBot="1" x14ac:dyDescent="0.3">
      <c r="A7" s="200"/>
      <c r="B7" s="200"/>
      <c r="C7" s="202"/>
      <c r="D7" s="11"/>
      <c r="E7" s="11"/>
      <c r="F7" s="11"/>
    </row>
    <row r="8" spans="1:6" ht="16.5" thickBot="1" x14ac:dyDescent="0.3">
      <c r="A8" s="200"/>
      <c r="B8" s="200"/>
      <c r="C8" s="103" t="s">
        <v>6</v>
      </c>
      <c r="D8" s="101">
        <v>45314</v>
      </c>
      <c r="E8" s="98"/>
      <c r="F8" s="98"/>
    </row>
    <row r="9" spans="1:6" ht="16.5" thickBot="1" x14ac:dyDescent="0.3">
      <c r="A9" s="200"/>
      <c r="B9" s="200"/>
      <c r="C9" s="104" t="s">
        <v>7</v>
      </c>
      <c r="D9" s="102">
        <v>1</v>
      </c>
      <c r="E9" s="98"/>
      <c r="F9" s="98"/>
    </row>
    <row r="10" spans="1:6" x14ac:dyDescent="0.25">
      <c r="A10" s="200"/>
      <c r="B10" s="200"/>
      <c r="C10" s="99"/>
      <c r="D10" s="100"/>
      <c r="E10" s="99"/>
      <c r="F10" s="98"/>
    </row>
    <row r="11" spans="1:6" x14ac:dyDescent="0.25">
      <c r="A11" s="200"/>
      <c r="B11" s="112" t="s">
        <v>407</v>
      </c>
      <c r="C11" s="465" t="s">
        <v>150</v>
      </c>
      <c r="D11" s="465"/>
      <c r="E11" s="465"/>
      <c r="F11" s="98"/>
    </row>
    <row r="12" spans="1:6" x14ac:dyDescent="0.25">
      <c r="A12" s="200"/>
      <c r="B12" s="111">
        <v>1</v>
      </c>
      <c r="C12" s="463" t="s">
        <v>411</v>
      </c>
      <c r="D12" s="464"/>
      <c r="E12" s="97"/>
      <c r="F12" s="14"/>
    </row>
    <row r="13" spans="1:6" x14ac:dyDescent="0.25">
      <c r="A13" s="200"/>
      <c r="B13" s="111">
        <v>2</v>
      </c>
      <c r="C13" s="466" t="s">
        <v>412</v>
      </c>
      <c r="D13" s="467"/>
      <c r="E13" s="128" t="s">
        <v>402</v>
      </c>
      <c r="F13" s="14"/>
    </row>
    <row r="14" spans="1:6" x14ac:dyDescent="0.25">
      <c r="A14" s="200"/>
      <c r="B14" s="111">
        <v>3</v>
      </c>
      <c r="C14" s="466" t="s">
        <v>413</v>
      </c>
      <c r="D14" s="467"/>
      <c r="E14" s="107">
        <v>45291</v>
      </c>
      <c r="F14" s="14"/>
    </row>
    <row r="15" spans="1:6" x14ac:dyDescent="0.25">
      <c r="A15" s="200"/>
      <c r="B15" s="111">
        <v>4</v>
      </c>
      <c r="C15" s="463" t="s">
        <v>414</v>
      </c>
      <c r="D15" s="464"/>
      <c r="E15" s="108">
        <f>IF(OR(E14=42735,E14=44196),E14-366,E14-365)</f>
        <v>44926</v>
      </c>
      <c r="F15" s="14"/>
    </row>
    <row r="16" spans="1:6" x14ac:dyDescent="0.25">
      <c r="A16" s="200"/>
      <c r="B16" s="111">
        <v>5</v>
      </c>
      <c r="C16" s="468" t="s">
        <v>453</v>
      </c>
      <c r="D16" s="464"/>
      <c r="E16" s="109"/>
      <c r="F16" s="14"/>
    </row>
    <row r="17" spans="1:6" x14ac:dyDescent="0.25">
      <c r="A17" s="200"/>
      <c r="B17" s="111">
        <v>6</v>
      </c>
      <c r="C17" s="468" t="s">
        <v>829</v>
      </c>
      <c r="D17" s="464"/>
      <c r="E17" s="105"/>
      <c r="F17" s="14"/>
    </row>
    <row r="18" spans="1:6" x14ac:dyDescent="0.25">
      <c r="A18" s="200"/>
      <c r="B18" s="111">
        <v>7</v>
      </c>
      <c r="C18" s="468" t="s">
        <v>698</v>
      </c>
      <c r="D18" s="464"/>
      <c r="E18" s="105"/>
      <c r="F18" s="14"/>
    </row>
    <row r="19" spans="1:6" x14ac:dyDescent="0.25">
      <c r="A19" s="200"/>
      <c r="B19" s="111">
        <v>8</v>
      </c>
      <c r="C19" s="468" t="s">
        <v>415</v>
      </c>
      <c r="D19" s="464"/>
      <c r="E19" s="106"/>
      <c r="F19" s="14"/>
    </row>
    <row r="20" spans="1:6" x14ac:dyDescent="0.25">
      <c r="A20" s="200"/>
      <c r="B20" s="111">
        <v>9</v>
      </c>
      <c r="C20" s="468" t="s">
        <v>8</v>
      </c>
      <c r="D20" s="464"/>
      <c r="E20" s="129" t="s">
        <v>9</v>
      </c>
      <c r="F20" s="11"/>
    </row>
    <row r="21" spans="1:6" x14ac:dyDescent="0.25">
      <c r="A21" s="200"/>
      <c r="B21" s="9"/>
      <c r="C21" s="11"/>
      <c r="D21" s="11"/>
      <c r="E21" s="11"/>
      <c r="F21" s="11"/>
    </row>
    <row r="22" spans="1:6" x14ac:dyDescent="0.25">
      <c r="A22" s="200"/>
      <c r="B22" s="112" t="s">
        <v>410</v>
      </c>
      <c r="C22" s="465" t="s">
        <v>602</v>
      </c>
      <c r="D22" s="465"/>
      <c r="E22" s="465"/>
      <c r="F22" s="11"/>
    </row>
    <row r="23" spans="1:6" x14ac:dyDescent="0.25">
      <c r="A23" s="200"/>
      <c r="B23" s="111">
        <v>1</v>
      </c>
      <c r="C23" s="463" t="s">
        <v>830</v>
      </c>
      <c r="D23" s="464"/>
      <c r="E23" s="106"/>
      <c r="F23" s="11"/>
    </row>
    <row r="24" spans="1:6" x14ac:dyDescent="0.25">
      <c r="A24" s="200"/>
      <c r="B24" s="111">
        <v>2</v>
      </c>
      <c r="C24" s="463" t="s">
        <v>831</v>
      </c>
      <c r="D24" s="464"/>
      <c r="E24" s="110"/>
      <c r="F24" s="11"/>
    </row>
    <row r="25" spans="1:6" x14ac:dyDescent="0.25">
      <c r="A25" s="200"/>
      <c r="B25" s="111">
        <v>3</v>
      </c>
      <c r="C25" s="463" t="s">
        <v>832</v>
      </c>
      <c r="D25" s="464"/>
      <c r="E25" s="110"/>
      <c r="F25" s="11"/>
    </row>
    <row r="26" spans="1:6" x14ac:dyDescent="0.25">
      <c r="A26" s="200"/>
      <c r="B26" s="111">
        <v>4</v>
      </c>
      <c r="C26" s="463" t="s">
        <v>833</v>
      </c>
      <c r="D26" s="464"/>
      <c r="E26" s="203"/>
      <c r="F26" s="11"/>
    </row>
    <row r="27" spans="1:6" x14ac:dyDescent="0.25">
      <c r="A27" s="200"/>
      <c r="B27" s="200"/>
      <c r="C27" s="11"/>
      <c r="D27" s="4"/>
      <c r="E27" s="4"/>
      <c r="F27" s="11"/>
    </row>
    <row r="28" spans="1:6" x14ac:dyDescent="0.25">
      <c r="A28" s="200"/>
      <c r="B28" s="200"/>
      <c r="C28" s="461" t="s">
        <v>406</v>
      </c>
      <c r="D28" s="461"/>
      <c r="E28" s="8"/>
      <c r="F28" s="11"/>
    </row>
    <row r="29" spans="1:6" x14ac:dyDescent="0.25">
      <c r="A29" s="200"/>
      <c r="B29" s="200"/>
      <c r="C29" s="460" t="str">
        <f>IF(OR(ISBLANK(E12),ISBLANK(E13),ISBLANK(E14),ISBLANK(E15),ISBLANK(E16),ISBLANK(E17),ISBLANK(E18),ISBLANK(E19),ISBLANK(E20),ISBLANK(E23),ISBLANK(E24),ISBLANK(E25),ISBLANK(E26)),"FALSE","TRUE")</f>
        <v>FALSE</v>
      </c>
      <c r="D29" s="460"/>
      <c r="E29" s="11"/>
      <c r="F29" s="11"/>
    </row>
    <row r="30" spans="1:6" x14ac:dyDescent="0.25">
      <c r="A30" s="200"/>
      <c r="B30" s="200"/>
      <c r="C30" s="11"/>
      <c r="D30" s="11"/>
      <c r="E30" s="11"/>
      <c r="F30" s="11"/>
    </row>
  </sheetData>
  <sheetProtection algorithmName="SHA-512" hashValue="uWGeGppsqDDdfw9hW2+f4vMcRA0OyoL7GiGFDSj7KCSZt1gykN0r24dmrkGxzCwHCtcb0ocu2cbBe+jUfsfc2Q==" saltValue="BT4a4dVL8N7maVsIqrekpg==" spinCount="100000" sheet="1" objects="1" scenarios="1"/>
  <mergeCells count="18">
    <mergeCell ref="C13:D13"/>
    <mergeCell ref="C15:D15"/>
    <mergeCell ref="C29:D29"/>
    <mergeCell ref="C28:D28"/>
    <mergeCell ref="B6:E6"/>
    <mergeCell ref="C26:D26"/>
    <mergeCell ref="C11:E11"/>
    <mergeCell ref="C22:E22"/>
    <mergeCell ref="C23:D23"/>
    <mergeCell ref="C24:D24"/>
    <mergeCell ref="C25:D25"/>
    <mergeCell ref="C14:D14"/>
    <mergeCell ref="C20:D20"/>
    <mergeCell ref="C16:D16"/>
    <mergeCell ref="C17:D17"/>
    <mergeCell ref="C18:D18"/>
    <mergeCell ref="C19:D19"/>
    <mergeCell ref="C12:D12"/>
  </mergeCells>
  <conditionalFormatting sqref="C29">
    <cfRule type="containsText" dxfId="229" priority="4" operator="containsText" text="TRUE">
      <formula>NOT(ISERROR(SEARCH("TRUE",C29)))</formula>
    </cfRule>
    <cfRule type="containsText" dxfId="228" priority="5" operator="containsText" text="FALSE">
      <formula>NOT(ISERROR(SEARCH("FALSE",C29)))</formula>
    </cfRule>
  </conditionalFormatting>
  <conditionalFormatting sqref="E15">
    <cfRule type="cellIs" dxfId="227" priority="8" operator="greaterThan">
      <formula>40908</formula>
    </cfRule>
  </conditionalFormatting>
  <dataValidations count="4">
    <dataValidation operator="equal" allowBlank="1" showInputMessage="1" showErrorMessage="1" errorTitle="Invalid Reference Date" error="Reference Date should be of the format 31/12/2015." sqref="E14" xr:uid="{00000000-0002-0000-0100-000000000000}"/>
    <dataValidation operator="greaterThanOrEqual" allowBlank="1" showInputMessage="1" showErrorMessage="1" errorTitle="Invalid Reference Date" error="Reference Date should be of the format 31/12/2013." sqref="E15" xr:uid="{00000000-0002-0000-0100-000001000000}"/>
    <dataValidation type="date" operator="greaterThanOrEqual" allowBlank="1" showInputMessage="1" showErrorMessage="1" errorTitle="Invalid Submission Date" sqref="E16" xr:uid="{00000000-0002-0000-0100-000002000000}">
      <formula1>45222</formula1>
    </dataValidation>
    <dataValidation type="whole" operator="notBetween" allowBlank="1" showInputMessage="1" showErrorMessage="1" errorTitle="Invalid value" error="Please insert a number." sqref="E24:E25" xr:uid="{00000000-0002-0000-0100-000003000000}">
      <formula1>0</formula1>
      <formula2>0</formula2>
    </dataValidation>
  </dataValidations>
  <pageMargins left="0.7" right="0.7" top="0.75" bottom="0.75" header="0.3" footer="0.3"/>
  <pageSetup paperSize="9" scale="6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75"/>
  <sheetViews>
    <sheetView zoomScaleNormal="100" zoomScaleSheetLayoutView="100" workbookViewId="0"/>
  </sheetViews>
  <sheetFormatPr defaultRowHeight="15.75" x14ac:dyDescent="0.25"/>
  <cols>
    <col min="1" max="1" width="2.7109375" style="427" customWidth="1"/>
    <col min="2" max="2" width="9" style="427" customWidth="1"/>
    <col min="3" max="3" width="84.7109375" style="431" customWidth="1"/>
    <col min="4" max="4" width="22.140625" style="431" customWidth="1"/>
    <col min="5" max="5" width="23.28515625" style="427" customWidth="1"/>
    <col min="6" max="6" width="9" style="427" customWidth="1"/>
    <col min="7" max="7" width="2.7109375" style="427" customWidth="1"/>
    <col min="8" max="16384" width="9.140625" style="427"/>
  </cols>
  <sheetData>
    <row r="1" spans="1:7" x14ac:dyDescent="0.25">
      <c r="A1" s="4"/>
      <c r="B1" s="6" t="s">
        <v>825</v>
      </c>
      <c r="C1" s="4"/>
      <c r="D1" s="16"/>
      <c r="E1" s="11"/>
      <c r="F1" s="114"/>
      <c r="G1" s="114"/>
    </row>
    <row r="2" spans="1:7" x14ac:dyDescent="0.25">
      <c r="A2" s="11"/>
      <c r="B2" s="8"/>
      <c r="C2" s="6"/>
      <c r="D2" s="6"/>
      <c r="E2" s="11"/>
      <c r="F2" s="114"/>
      <c r="G2" s="114"/>
    </row>
    <row r="3" spans="1:7" x14ac:dyDescent="0.25">
      <c r="A3" s="11"/>
      <c r="B3" s="93">
        <f>'Section A'!E17</f>
        <v>0</v>
      </c>
      <c r="C3" s="6"/>
      <c r="D3" s="6"/>
      <c r="E3" s="11"/>
      <c r="F3" s="114"/>
      <c r="G3" s="114"/>
    </row>
    <row r="4" spans="1:7" x14ac:dyDescent="0.25">
      <c r="A4" s="11"/>
      <c r="B4" s="8"/>
      <c r="C4" s="6"/>
      <c r="D4" s="6"/>
      <c r="E4" s="11"/>
      <c r="F4" s="114"/>
      <c r="G4" s="114"/>
    </row>
    <row r="5" spans="1:7" x14ac:dyDescent="0.25">
      <c r="A5" s="11"/>
      <c r="B5" s="11"/>
      <c r="C5" s="16"/>
      <c r="D5" s="16"/>
      <c r="E5" s="11"/>
      <c r="F5" s="114"/>
      <c r="G5" s="114"/>
    </row>
    <row r="6" spans="1:7" x14ac:dyDescent="0.25">
      <c r="A6" s="11"/>
      <c r="B6" s="462" t="s">
        <v>16</v>
      </c>
      <c r="C6" s="462"/>
      <c r="D6" s="462"/>
      <c r="E6" s="462"/>
      <c r="F6" s="462"/>
      <c r="G6" s="114"/>
    </row>
    <row r="7" spans="1:7" s="428" customFormat="1" ht="80.25" customHeight="1" x14ac:dyDescent="0.25">
      <c r="A7" s="91"/>
      <c r="B7" s="485" t="s">
        <v>603</v>
      </c>
      <c r="C7" s="486"/>
      <c r="D7" s="486"/>
      <c r="E7" s="486"/>
      <c r="F7" s="486"/>
      <c r="G7" s="138"/>
    </row>
    <row r="8" spans="1:7" s="429" customFormat="1" x14ac:dyDescent="0.25">
      <c r="A8" s="14"/>
      <c r="B8" s="473">
        <v>1</v>
      </c>
      <c r="C8" s="470" t="s">
        <v>565</v>
      </c>
      <c r="D8" s="298"/>
      <c r="E8" s="298"/>
      <c r="F8" s="122"/>
      <c r="G8" s="18"/>
    </row>
    <row r="9" spans="1:7" s="429" customFormat="1" x14ac:dyDescent="0.25">
      <c r="A9" s="14"/>
      <c r="B9" s="474"/>
      <c r="C9" s="471"/>
      <c r="D9" s="4"/>
      <c r="E9" s="4"/>
      <c r="F9" s="123"/>
      <c r="G9" s="18"/>
    </row>
    <row r="10" spans="1:7" s="429" customFormat="1" x14ac:dyDescent="0.25">
      <c r="A10" s="14"/>
      <c r="B10" s="275"/>
      <c r="C10" s="27"/>
      <c r="D10" s="205" t="s">
        <v>427</v>
      </c>
      <c r="E10" s="206" t="s">
        <v>428</v>
      </c>
      <c r="F10" s="123"/>
      <c r="G10" s="18"/>
    </row>
    <row r="11" spans="1:7" ht="16.5" thickBot="1" x14ac:dyDescent="0.3">
      <c r="A11" s="11"/>
      <c r="B11" s="294" t="s">
        <v>58</v>
      </c>
      <c r="C11" s="115" t="s">
        <v>576</v>
      </c>
      <c r="D11" s="20" t="s">
        <v>97</v>
      </c>
      <c r="E11" s="284" t="s">
        <v>105</v>
      </c>
      <c r="F11" s="124"/>
      <c r="G11" s="114"/>
    </row>
    <row r="12" spans="1:7" s="429" customFormat="1" ht="226.5" customHeight="1" thickBot="1" x14ac:dyDescent="0.3">
      <c r="A12" s="14"/>
      <c r="B12" s="21"/>
      <c r="C12" s="207" t="s">
        <v>924</v>
      </c>
      <c r="D12" s="22"/>
      <c r="E12" s="22"/>
      <c r="F12" s="123"/>
      <c r="G12" s="18"/>
    </row>
    <row r="13" spans="1:7" s="429" customFormat="1" x14ac:dyDescent="0.25">
      <c r="A13" s="14"/>
      <c r="B13" s="24"/>
      <c r="C13" s="286"/>
      <c r="D13" s="25"/>
      <c r="E13" s="121"/>
      <c r="F13" s="123"/>
      <c r="G13" s="18"/>
    </row>
    <row r="14" spans="1:7" s="429" customFormat="1" ht="16.5" thickBot="1" x14ac:dyDescent="0.3">
      <c r="A14" s="14"/>
      <c r="B14" s="294" t="s">
        <v>59</v>
      </c>
      <c r="C14" s="115" t="s">
        <v>699</v>
      </c>
      <c r="D14" s="20" t="s">
        <v>97</v>
      </c>
      <c r="E14" s="20" t="s">
        <v>105</v>
      </c>
      <c r="F14" s="123"/>
      <c r="G14" s="18"/>
    </row>
    <row r="15" spans="1:7" s="430" customFormat="1" ht="62.25" customHeight="1" thickBot="1" x14ac:dyDescent="0.3">
      <c r="A15" s="92"/>
      <c r="B15" s="134"/>
      <c r="C15" s="163" t="s">
        <v>568</v>
      </c>
      <c r="D15" s="137"/>
      <c r="E15" s="137"/>
      <c r="F15" s="135"/>
      <c r="G15" s="136"/>
    </row>
    <row r="16" spans="1:7" s="429" customFormat="1" x14ac:dyDescent="0.25">
      <c r="A16" s="14"/>
      <c r="B16" s="294"/>
      <c r="C16" s="160"/>
      <c r="D16" s="48"/>
      <c r="E16" s="208"/>
      <c r="F16" s="123"/>
      <c r="G16" s="18"/>
    </row>
    <row r="17" spans="1:7" ht="16.5" thickBot="1" x14ac:dyDescent="0.3">
      <c r="A17" s="11"/>
      <c r="B17" s="294" t="s">
        <v>60</v>
      </c>
      <c r="C17" s="115" t="s">
        <v>700</v>
      </c>
      <c r="D17" s="20" t="s">
        <v>97</v>
      </c>
      <c r="E17" s="20" t="s">
        <v>105</v>
      </c>
      <c r="F17" s="123"/>
      <c r="G17" s="18"/>
    </row>
    <row r="18" spans="1:7" s="428" customFormat="1" ht="62.25" customHeight="1" thickBot="1" x14ac:dyDescent="0.3">
      <c r="A18" s="91"/>
      <c r="B18" s="134"/>
      <c r="C18" s="164" t="s">
        <v>569</v>
      </c>
      <c r="D18" s="137"/>
      <c r="E18" s="137"/>
      <c r="F18" s="135"/>
      <c r="G18" s="136"/>
    </row>
    <row r="19" spans="1:7" s="429" customFormat="1" x14ac:dyDescent="0.25">
      <c r="A19" s="14"/>
      <c r="B19" s="29"/>
      <c r="C19" s="469"/>
      <c r="D19" s="469"/>
      <c r="E19" s="469"/>
      <c r="F19" s="125"/>
      <c r="G19" s="18"/>
    </row>
    <row r="20" spans="1:7" s="429" customFormat="1" x14ac:dyDescent="0.25">
      <c r="A20" s="14"/>
      <c r="B20" s="284"/>
      <c r="C20" s="116"/>
      <c r="D20" s="4"/>
      <c r="E20" s="4"/>
      <c r="F20" s="18"/>
      <c r="G20" s="18"/>
    </row>
    <row r="21" spans="1:7" s="429" customFormat="1" x14ac:dyDescent="0.25">
      <c r="A21" s="14"/>
      <c r="B21" s="473">
        <v>2</v>
      </c>
      <c r="C21" s="470" t="s">
        <v>566</v>
      </c>
      <c r="D21" s="298"/>
      <c r="E21" s="298"/>
      <c r="F21" s="122"/>
      <c r="G21" s="18"/>
    </row>
    <row r="22" spans="1:7" s="429" customFormat="1" x14ac:dyDescent="0.25">
      <c r="A22" s="14"/>
      <c r="B22" s="474"/>
      <c r="C22" s="471"/>
      <c r="D22" s="4"/>
      <c r="E22" s="4"/>
      <c r="F22" s="123"/>
      <c r="G22" s="18"/>
    </row>
    <row r="23" spans="1:7" s="429" customFormat="1" x14ac:dyDescent="0.25">
      <c r="A23" s="14"/>
      <c r="B23" s="275"/>
      <c r="C23" s="48"/>
      <c r="D23" s="4"/>
      <c r="E23" s="4"/>
      <c r="F23" s="123"/>
      <c r="G23" s="18"/>
    </row>
    <row r="24" spans="1:7" s="429" customFormat="1" x14ac:dyDescent="0.25">
      <c r="A24" s="14"/>
      <c r="B24" s="294" t="s">
        <v>1</v>
      </c>
      <c r="C24" s="31" t="s">
        <v>567</v>
      </c>
      <c r="D24" s="14"/>
      <c r="E24" s="14"/>
      <c r="F24" s="123"/>
      <c r="G24" s="18"/>
    </row>
    <row r="25" spans="1:7" s="429" customFormat="1" ht="32.25" customHeight="1" x14ac:dyDescent="0.25">
      <c r="A25" s="14"/>
      <c r="B25" s="294"/>
      <c r="C25" s="475" t="s">
        <v>842</v>
      </c>
      <c r="D25" s="475"/>
      <c r="E25" s="475"/>
      <c r="F25" s="123"/>
      <c r="G25" s="18"/>
    </row>
    <row r="26" spans="1:7" s="429" customFormat="1" x14ac:dyDescent="0.25">
      <c r="A26" s="14"/>
      <c r="B26" s="294"/>
      <c r="C26" s="4"/>
      <c r="D26" s="14"/>
      <c r="E26" s="14"/>
      <c r="F26" s="123"/>
      <c r="G26" s="18"/>
    </row>
    <row r="27" spans="1:7" s="429" customFormat="1" ht="50.1" customHeight="1" thickBot="1" x14ac:dyDescent="0.3">
      <c r="A27" s="14"/>
      <c r="B27" s="209" t="s">
        <v>40</v>
      </c>
      <c r="C27" s="476" t="s">
        <v>606</v>
      </c>
      <c r="D27" s="476"/>
      <c r="E27" s="476"/>
      <c r="F27" s="123"/>
      <c r="G27" s="18"/>
    </row>
    <row r="28" spans="1:7" s="429" customFormat="1" ht="16.5" thickBot="1" x14ac:dyDescent="0.3">
      <c r="A28" s="14"/>
      <c r="B28" s="210"/>
      <c r="C28" s="22"/>
      <c r="D28" s="211"/>
      <c r="E28" s="38"/>
      <c r="F28" s="123"/>
      <c r="G28" s="18"/>
    </row>
    <row r="29" spans="1:7" s="429" customFormat="1" ht="50.1" customHeight="1" thickBot="1" x14ac:dyDescent="0.3">
      <c r="A29" s="14"/>
      <c r="B29" s="209" t="s">
        <v>834</v>
      </c>
      <c r="C29" s="471" t="s">
        <v>611</v>
      </c>
      <c r="D29" s="471"/>
      <c r="E29" s="471"/>
      <c r="F29" s="123"/>
      <c r="G29" s="18"/>
    </row>
    <row r="30" spans="1:7" s="429" customFormat="1" ht="16.5" thickBot="1" x14ac:dyDescent="0.3">
      <c r="A30" s="14"/>
      <c r="B30" s="33"/>
      <c r="C30" s="51"/>
      <c r="D30" s="14"/>
      <c r="E30" s="38"/>
      <c r="F30" s="123"/>
      <c r="G30" s="18"/>
    </row>
    <row r="31" spans="1:7" s="429" customFormat="1" x14ac:dyDescent="0.25">
      <c r="A31" s="14"/>
      <c r="B31" s="35" t="s">
        <v>41</v>
      </c>
      <c r="C31" s="279" t="s">
        <v>144</v>
      </c>
      <c r="D31" s="14"/>
      <c r="E31" s="38"/>
      <c r="F31" s="123"/>
      <c r="G31" s="18"/>
    </row>
    <row r="32" spans="1:7" s="430" customFormat="1" ht="145.5" customHeight="1" thickBot="1" x14ac:dyDescent="0.3">
      <c r="A32" s="92"/>
      <c r="B32" s="139"/>
      <c r="C32" s="475" t="s">
        <v>843</v>
      </c>
      <c r="D32" s="475"/>
      <c r="E32" s="475"/>
      <c r="F32" s="135"/>
      <c r="G32" s="136"/>
    </row>
    <row r="33" spans="1:7" s="429" customFormat="1" ht="16.5" thickBot="1" x14ac:dyDescent="0.3">
      <c r="A33" s="14"/>
      <c r="B33" s="33"/>
      <c r="C33" s="51"/>
      <c r="D33" s="14"/>
      <c r="E33" s="38"/>
      <c r="F33" s="123"/>
      <c r="G33" s="18"/>
    </row>
    <row r="34" spans="1:7" s="429" customFormat="1" x14ac:dyDescent="0.25">
      <c r="A34" s="14"/>
      <c r="B34" s="35" t="s">
        <v>44</v>
      </c>
      <c r="C34" s="282" t="s">
        <v>553</v>
      </c>
      <c r="D34" s="14"/>
      <c r="E34" s="38"/>
      <c r="F34" s="123"/>
      <c r="G34" s="18"/>
    </row>
    <row r="35" spans="1:7" s="429" customFormat="1" ht="35.1" customHeight="1" thickBot="1" x14ac:dyDescent="0.3">
      <c r="A35" s="14"/>
      <c r="B35" s="35"/>
      <c r="C35" s="475" t="s">
        <v>844</v>
      </c>
      <c r="D35" s="475"/>
      <c r="E35" s="475"/>
      <c r="F35" s="123"/>
      <c r="G35" s="18"/>
    </row>
    <row r="36" spans="1:7" s="429" customFormat="1" ht="16.5" thickBot="1" x14ac:dyDescent="0.3">
      <c r="A36" s="14"/>
      <c r="B36" s="33"/>
      <c r="C36" s="51"/>
      <c r="D36" s="14"/>
      <c r="E36" s="38"/>
      <c r="F36" s="123"/>
      <c r="G36" s="18"/>
    </row>
    <row r="37" spans="1:7" s="429" customFormat="1" x14ac:dyDescent="0.25">
      <c r="A37" s="14"/>
      <c r="B37" s="35" t="s">
        <v>45</v>
      </c>
      <c r="C37" s="279" t="s">
        <v>554</v>
      </c>
      <c r="D37" s="14"/>
      <c r="E37" s="38"/>
      <c r="F37" s="123"/>
      <c r="G37" s="18"/>
    </row>
    <row r="38" spans="1:7" s="429" customFormat="1" ht="35.1" customHeight="1" thickBot="1" x14ac:dyDescent="0.3">
      <c r="A38" s="14"/>
      <c r="B38" s="35"/>
      <c r="C38" s="475" t="s">
        <v>845</v>
      </c>
      <c r="D38" s="475"/>
      <c r="E38" s="475"/>
      <c r="F38" s="123"/>
      <c r="G38" s="18"/>
    </row>
    <row r="39" spans="1:7" s="429" customFormat="1" ht="16.5" thickBot="1" x14ac:dyDescent="0.3">
      <c r="A39" s="14"/>
      <c r="B39" s="24"/>
      <c r="C39" s="51"/>
      <c r="D39" s="14"/>
      <c r="E39" s="38"/>
      <c r="F39" s="123"/>
      <c r="G39" s="18"/>
    </row>
    <row r="40" spans="1:7" s="429" customFormat="1" x14ac:dyDescent="0.25">
      <c r="A40" s="14"/>
      <c r="B40" s="24"/>
      <c r="C40" s="477"/>
      <c r="D40" s="477"/>
      <c r="E40" s="477"/>
      <c r="F40" s="123"/>
      <c r="G40" s="18"/>
    </row>
    <row r="41" spans="1:7" s="429" customFormat="1" x14ac:dyDescent="0.25">
      <c r="A41" s="14"/>
      <c r="B41" s="294" t="s">
        <v>2</v>
      </c>
      <c r="C41" s="31" t="s">
        <v>570</v>
      </c>
      <c r="D41" s="4"/>
      <c r="E41" s="38"/>
      <c r="F41" s="123"/>
      <c r="G41" s="18"/>
    </row>
    <row r="42" spans="1:7" s="429" customFormat="1" x14ac:dyDescent="0.25">
      <c r="A42" s="14"/>
      <c r="B42" s="294"/>
      <c r="C42" s="475" t="s">
        <v>607</v>
      </c>
      <c r="D42" s="475"/>
      <c r="E42" s="475"/>
      <c r="F42" s="123"/>
      <c r="G42" s="18"/>
    </row>
    <row r="43" spans="1:7" s="429" customFormat="1" x14ac:dyDescent="0.25">
      <c r="A43" s="14"/>
      <c r="B43" s="294"/>
      <c r="C43" s="4"/>
      <c r="D43" s="4"/>
      <c r="E43" s="117"/>
      <c r="F43" s="123"/>
      <c r="G43" s="18"/>
    </row>
    <row r="44" spans="1:7" s="429" customFormat="1" ht="16.5" thickBot="1" x14ac:dyDescent="0.3">
      <c r="A44" s="14"/>
      <c r="B44" s="35" t="s">
        <v>91</v>
      </c>
      <c r="C44" s="279" t="s">
        <v>604</v>
      </c>
      <c r="D44" s="48"/>
      <c r="E44" s="38"/>
      <c r="F44" s="123"/>
      <c r="G44" s="18"/>
    </row>
    <row r="45" spans="1:7" s="429" customFormat="1" ht="16.5" thickBot="1" x14ac:dyDescent="0.3">
      <c r="A45" s="14"/>
      <c r="B45" s="33"/>
      <c r="C45" s="22"/>
      <c r="D45" s="4"/>
      <c r="E45" s="38"/>
      <c r="F45" s="123"/>
      <c r="G45" s="18"/>
    </row>
    <row r="46" spans="1:7" s="429" customFormat="1" x14ac:dyDescent="0.25">
      <c r="A46" s="14"/>
      <c r="B46" s="33"/>
      <c r="C46" s="472" t="s">
        <v>850</v>
      </c>
      <c r="D46" s="472"/>
      <c r="E46" s="472"/>
      <c r="F46" s="123"/>
      <c r="G46" s="18"/>
    </row>
    <row r="47" spans="1:7" s="429" customFormat="1" ht="16.5" thickBot="1" x14ac:dyDescent="0.3">
      <c r="A47" s="14"/>
      <c r="B47" s="35" t="s">
        <v>835</v>
      </c>
      <c r="C47" s="279" t="s">
        <v>420</v>
      </c>
      <c r="D47" s="14"/>
      <c r="E47" s="38"/>
      <c r="F47" s="123"/>
      <c r="G47" s="18"/>
    </row>
    <row r="48" spans="1:7" s="429" customFormat="1" ht="16.5" thickBot="1" x14ac:dyDescent="0.3">
      <c r="A48" s="14"/>
      <c r="B48" s="33"/>
      <c r="C48" s="51"/>
      <c r="D48" s="14"/>
      <c r="E48" s="38"/>
      <c r="F48" s="123"/>
      <c r="G48" s="18"/>
    </row>
    <row r="49" spans="1:7" s="429" customFormat="1" x14ac:dyDescent="0.25">
      <c r="A49" s="14"/>
      <c r="B49" s="33"/>
      <c r="C49" s="472" t="s">
        <v>846</v>
      </c>
      <c r="D49" s="472"/>
      <c r="E49" s="472"/>
      <c r="F49" s="123"/>
      <c r="G49" s="18"/>
    </row>
    <row r="50" spans="1:7" s="429" customFormat="1" ht="16.5" thickBot="1" x14ac:dyDescent="0.3">
      <c r="A50" s="14"/>
      <c r="B50" s="35" t="s">
        <v>92</v>
      </c>
      <c r="C50" s="279" t="s">
        <v>421</v>
      </c>
      <c r="D50" s="14"/>
      <c r="E50" s="38"/>
      <c r="F50" s="123"/>
      <c r="G50" s="18"/>
    </row>
    <row r="51" spans="1:7" s="429" customFormat="1" ht="16.5" thickBot="1" x14ac:dyDescent="0.3">
      <c r="A51" s="14"/>
      <c r="B51" s="33"/>
      <c r="C51" s="51"/>
      <c r="D51" s="14"/>
      <c r="E51" s="38"/>
      <c r="F51" s="123"/>
      <c r="G51" s="18"/>
    </row>
    <row r="52" spans="1:7" s="429" customFormat="1" x14ac:dyDescent="0.25">
      <c r="A52" s="14"/>
      <c r="B52" s="33"/>
      <c r="C52" s="472" t="s">
        <v>127</v>
      </c>
      <c r="D52" s="472"/>
      <c r="E52" s="472"/>
      <c r="F52" s="123"/>
      <c r="G52" s="18"/>
    </row>
    <row r="53" spans="1:7" s="429" customFormat="1" ht="16.5" thickBot="1" x14ac:dyDescent="0.3">
      <c r="A53" s="14"/>
      <c r="B53" s="35" t="s">
        <v>93</v>
      </c>
      <c r="C53" s="279" t="s">
        <v>555</v>
      </c>
      <c r="D53" s="14"/>
      <c r="E53" s="38"/>
      <c r="F53" s="123"/>
      <c r="G53" s="18"/>
    </row>
    <row r="54" spans="1:7" s="429" customFormat="1" ht="16.5" thickBot="1" x14ac:dyDescent="0.3">
      <c r="A54" s="14"/>
      <c r="B54" s="33"/>
      <c r="C54" s="51"/>
      <c r="D54" s="14"/>
      <c r="E54" s="38"/>
      <c r="F54" s="123"/>
      <c r="G54" s="18"/>
    </row>
    <row r="55" spans="1:7" s="429" customFormat="1" x14ac:dyDescent="0.25">
      <c r="A55" s="14"/>
      <c r="B55" s="33"/>
      <c r="C55" s="166" t="s">
        <v>847</v>
      </c>
      <c r="D55" s="165"/>
      <c r="E55" s="165"/>
      <c r="F55" s="123"/>
      <c r="G55" s="18"/>
    </row>
    <row r="56" spans="1:7" s="429" customFormat="1" ht="16.5" thickBot="1" x14ac:dyDescent="0.3">
      <c r="A56" s="14"/>
      <c r="B56" s="35" t="s">
        <v>94</v>
      </c>
      <c r="C56" s="279" t="s">
        <v>556</v>
      </c>
      <c r="D56" s="14"/>
      <c r="E56" s="38"/>
      <c r="F56" s="123"/>
      <c r="G56" s="18"/>
    </row>
    <row r="57" spans="1:7" s="429" customFormat="1" ht="16.5" thickBot="1" x14ac:dyDescent="0.3">
      <c r="A57" s="14"/>
      <c r="B57" s="24"/>
      <c r="C57" s="51"/>
      <c r="D57" s="14"/>
      <c r="E57" s="38"/>
      <c r="F57" s="123"/>
      <c r="G57" s="18"/>
    </row>
    <row r="58" spans="1:7" s="429" customFormat="1" x14ac:dyDescent="0.25">
      <c r="A58" s="14"/>
      <c r="B58" s="24"/>
      <c r="C58" s="472" t="s">
        <v>126</v>
      </c>
      <c r="D58" s="472"/>
      <c r="E58" s="472"/>
      <c r="F58" s="123"/>
      <c r="G58" s="18"/>
    </row>
    <row r="59" spans="1:7" s="429" customFormat="1" x14ac:dyDescent="0.25">
      <c r="A59" s="14"/>
      <c r="B59" s="275"/>
      <c r="C59" s="4"/>
      <c r="D59" s="4"/>
      <c r="E59" s="4"/>
      <c r="F59" s="123"/>
      <c r="G59" s="18"/>
    </row>
    <row r="60" spans="1:7" s="429" customFormat="1" x14ac:dyDescent="0.25">
      <c r="A60" s="14"/>
      <c r="B60" s="294" t="s">
        <v>3</v>
      </c>
      <c r="C60" s="31" t="s">
        <v>571</v>
      </c>
      <c r="D60" s="4"/>
      <c r="E60" s="38"/>
      <c r="F60" s="123"/>
      <c r="G60" s="18"/>
    </row>
    <row r="61" spans="1:7" s="429" customFormat="1" ht="36" customHeight="1" x14ac:dyDescent="0.25">
      <c r="A61" s="14"/>
      <c r="B61" s="294"/>
      <c r="C61" s="478" t="s">
        <v>848</v>
      </c>
      <c r="D61" s="478"/>
      <c r="E61" s="478"/>
      <c r="F61" s="123"/>
      <c r="G61" s="18"/>
    </row>
    <row r="62" spans="1:7" s="429" customFormat="1" x14ac:dyDescent="0.25">
      <c r="A62" s="14"/>
      <c r="B62" s="294"/>
      <c r="C62" s="4"/>
      <c r="D62" s="4"/>
      <c r="E62" s="38"/>
      <c r="F62" s="123"/>
      <c r="G62" s="18"/>
    </row>
    <row r="63" spans="1:7" s="429" customFormat="1" ht="16.5" thickBot="1" x14ac:dyDescent="0.3">
      <c r="A63" s="14"/>
      <c r="B63" s="35" t="s">
        <v>42</v>
      </c>
      <c r="C63" s="279" t="s">
        <v>575</v>
      </c>
      <c r="D63" s="48"/>
      <c r="E63" s="38"/>
      <c r="F63" s="123"/>
      <c r="G63" s="18"/>
    </row>
    <row r="64" spans="1:7" s="429" customFormat="1" ht="16.5" thickBot="1" x14ac:dyDescent="0.3">
      <c r="A64" s="14"/>
      <c r="B64" s="33"/>
      <c r="C64" s="22"/>
      <c r="D64" s="4"/>
      <c r="E64" s="38"/>
      <c r="F64" s="123"/>
      <c r="G64" s="18"/>
    </row>
    <row r="65" spans="1:7" s="429" customFormat="1" x14ac:dyDescent="0.25">
      <c r="A65" s="14"/>
      <c r="B65" s="33"/>
      <c r="C65" s="472" t="s">
        <v>850</v>
      </c>
      <c r="D65" s="472"/>
      <c r="E65" s="472"/>
      <c r="F65" s="123"/>
      <c r="G65" s="18"/>
    </row>
    <row r="66" spans="1:7" s="429" customFormat="1" ht="16.5" thickBot="1" x14ac:dyDescent="0.3">
      <c r="A66" s="14"/>
      <c r="B66" s="35" t="s">
        <v>836</v>
      </c>
      <c r="C66" s="279" t="s">
        <v>422</v>
      </c>
      <c r="D66" s="14"/>
      <c r="E66" s="38"/>
      <c r="F66" s="123"/>
      <c r="G66" s="18"/>
    </row>
    <row r="67" spans="1:7" s="429" customFormat="1" ht="16.5" thickBot="1" x14ac:dyDescent="0.3">
      <c r="A67" s="14"/>
      <c r="B67" s="33"/>
      <c r="C67" s="51"/>
      <c r="D67" s="14"/>
      <c r="E67" s="38"/>
      <c r="F67" s="123"/>
      <c r="G67" s="18"/>
    </row>
    <row r="68" spans="1:7" s="429" customFormat="1" x14ac:dyDescent="0.25">
      <c r="A68" s="14"/>
      <c r="B68" s="33"/>
      <c r="C68" s="472" t="s">
        <v>846</v>
      </c>
      <c r="D68" s="472"/>
      <c r="E68" s="472"/>
      <c r="F68" s="123"/>
      <c r="G68" s="18"/>
    </row>
    <row r="69" spans="1:7" s="429" customFormat="1" ht="16.5" thickBot="1" x14ac:dyDescent="0.3">
      <c r="A69" s="14"/>
      <c r="B69" s="35" t="s">
        <v>43</v>
      </c>
      <c r="C69" s="279" t="s">
        <v>423</v>
      </c>
      <c r="D69" s="14"/>
      <c r="E69" s="38"/>
      <c r="F69" s="123"/>
      <c r="G69" s="18"/>
    </row>
    <row r="70" spans="1:7" s="429" customFormat="1" ht="16.5" thickBot="1" x14ac:dyDescent="0.3">
      <c r="A70" s="14"/>
      <c r="B70" s="33"/>
      <c r="C70" s="51"/>
      <c r="D70" s="14"/>
      <c r="E70" s="38"/>
      <c r="F70" s="123"/>
      <c r="G70" s="18"/>
    </row>
    <row r="71" spans="1:7" s="429" customFormat="1" x14ac:dyDescent="0.25">
      <c r="A71" s="14"/>
      <c r="B71" s="33"/>
      <c r="C71" s="472" t="s">
        <v>127</v>
      </c>
      <c r="D71" s="472"/>
      <c r="E71" s="472"/>
      <c r="F71" s="123"/>
      <c r="G71" s="18"/>
    </row>
    <row r="72" spans="1:7" s="429" customFormat="1" ht="16.5" thickBot="1" x14ac:dyDescent="0.3">
      <c r="A72" s="14"/>
      <c r="B72" s="35" t="s">
        <v>56</v>
      </c>
      <c r="C72" s="279" t="s">
        <v>557</v>
      </c>
      <c r="D72" s="14"/>
      <c r="E72" s="38"/>
      <c r="F72" s="123"/>
      <c r="G72" s="18"/>
    </row>
    <row r="73" spans="1:7" s="429" customFormat="1" ht="16.5" thickBot="1" x14ac:dyDescent="0.3">
      <c r="A73" s="14"/>
      <c r="B73" s="33"/>
      <c r="C73" s="51"/>
      <c r="D73" s="14"/>
      <c r="E73" s="38"/>
      <c r="F73" s="123"/>
      <c r="G73" s="18"/>
    </row>
    <row r="74" spans="1:7" s="429" customFormat="1" x14ac:dyDescent="0.25">
      <c r="A74" s="14"/>
      <c r="B74" s="33"/>
      <c r="C74" s="166" t="s">
        <v>847</v>
      </c>
      <c r="D74" s="165"/>
      <c r="E74" s="165"/>
      <c r="F74" s="123"/>
      <c r="G74" s="18"/>
    </row>
    <row r="75" spans="1:7" s="429" customFormat="1" ht="16.5" thickBot="1" x14ac:dyDescent="0.3">
      <c r="A75" s="14"/>
      <c r="B75" s="35" t="s">
        <v>57</v>
      </c>
      <c r="C75" s="279" t="s">
        <v>558</v>
      </c>
      <c r="D75" s="14"/>
      <c r="E75" s="38"/>
      <c r="F75" s="123"/>
      <c r="G75" s="18"/>
    </row>
    <row r="76" spans="1:7" s="429" customFormat="1" ht="16.5" thickBot="1" x14ac:dyDescent="0.3">
      <c r="A76" s="14"/>
      <c r="B76" s="24"/>
      <c r="C76" s="51"/>
      <c r="D76" s="14"/>
      <c r="E76" s="38"/>
      <c r="F76" s="123"/>
      <c r="G76" s="18"/>
    </row>
    <row r="77" spans="1:7" s="429" customFormat="1" x14ac:dyDescent="0.25">
      <c r="A77" s="14"/>
      <c r="B77" s="24"/>
      <c r="C77" s="472" t="s">
        <v>126</v>
      </c>
      <c r="D77" s="472"/>
      <c r="E77" s="472"/>
      <c r="F77" s="123"/>
      <c r="G77" s="18"/>
    </row>
    <row r="78" spans="1:7" s="429" customFormat="1" x14ac:dyDescent="0.25">
      <c r="A78" s="14"/>
      <c r="B78" s="81"/>
      <c r="C78" s="36"/>
      <c r="D78" s="36"/>
      <c r="E78" s="36"/>
      <c r="F78" s="125"/>
      <c r="G78" s="18"/>
    </row>
    <row r="79" spans="1:7" s="429" customFormat="1" x14ac:dyDescent="0.25">
      <c r="A79" s="14"/>
      <c r="B79" s="82"/>
      <c r="C79" s="23"/>
      <c r="D79" s="30"/>
      <c r="E79" s="30"/>
      <c r="F79" s="18"/>
      <c r="G79" s="18"/>
    </row>
    <row r="80" spans="1:7" s="429" customFormat="1" x14ac:dyDescent="0.25">
      <c r="A80" s="14"/>
      <c r="B80" s="473">
        <v>3</v>
      </c>
      <c r="C80" s="470" t="s">
        <v>0</v>
      </c>
      <c r="D80" s="298"/>
      <c r="E80" s="298"/>
      <c r="F80" s="122"/>
      <c r="G80" s="18"/>
    </row>
    <row r="81" spans="1:7" s="429" customFormat="1" x14ac:dyDescent="0.25">
      <c r="A81" s="14"/>
      <c r="B81" s="474"/>
      <c r="C81" s="471"/>
      <c r="D81" s="4"/>
      <c r="E81" s="4"/>
      <c r="F81" s="123"/>
      <c r="G81" s="18"/>
    </row>
    <row r="82" spans="1:7" s="429" customFormat="1" x14ac:dyDescent="0.25">
      <c r="A82" s="14"/>
      <c r="B82" s="275"/>
      <c r="C82" s="48"/>
      <c r="D82" s="48"/>
      <c r="E82" s="48"/>
      <c r="F82" s="123"/>
      <c r="G82" s="18"/>
    </row>
    <row r="83" spans="1:7" s="429" customFormat="1" x14ac:dyDescent="0.25">
      <c r="A83" s="14"/>
      <c r="B83" s="294" t="s">
        <v>4</v>
      </c>
      <c r="C83" s="283" t="s">
        <v>572</v>
      </c>
      <c r="D83" s="48"/>
      <c r="E83" s="48"/>
      <c r="F83" s="123"/>
      <c r="G83" s="18"/>
    </row>
    <row r="84" spans="1:7" s="429" customFormat="1" x14ac:dyDescent="0.25">
      <c r="A84" s="14"/>
      <c r="B84" s="294"/>
      <c r="C84" s="478" t="s">
        <v>591</v>
      </c>
      <c r="D84" s="478"/>
      <c r="E84" s="479"/>
      <c r="F84" s="123"/>
      <c r="G84" s="18"/>
    </row>
    <row r="85" spans="1:7" s="429" customFormat="1" x14ac:dyDescent="0.25">
      <c r="A85" s="14"/>
      <c r="B85" s="294"/>
      <c r="C85" s="38"/>
      <c r="D85" s="38"/>
      <c r="E85" s="48"/>
      <c r="F85" s="123"/>
      <c r="G85" s="18"/>
    </row>
    <row r="86" spans="1:7" s="429" customFormat="1" ht="16.5" thickBot="1" x14ac:dyDescent="0.3">
      <c r="A86" s="14"/>
      <c r="B86" s="35" t="s">
        <v>46</v>
      </c>
      <c r="C86" s="279" t="s">
        <v>605</v>
      </c>
      <c r="D86" s="48"/>
      <c r="E86" s="38"/>
      <c r="F86" s="123"/>
      <c r="G86" s="18"/>
    </row>
    <row r="87" spans="1:7" s="429" customFormat="1" ht="16.5" thickBot="1" x14ac:dyDescent="0.3">
      <c r="A87" s="14"/>
      <c r="B87" s="33"/>
      <c r="C87" s="22"/>
      <c r="D87" s="48"/>
      <c r="E87" s="38"/>
      <c r="F87" s="123"/>
      <c r="G87" s="18"/>
    </row>
    <row r="88" spans="1:7" s="429" customFormat="1" x14ac:dyDescent="0.25">
      <c r="A88" s="14"/>
      <c r="B88" s="33"/>
      <c r="C88" s="472" t="s">
        <v>850</v>
      </c>
      <c r="D88" s="472"/>
      <c r="E88" s="472"/>
      <c r="F88" s="123"/>
      <c r="G88" s="18"/>
    </row>
    <row r="89" spans="1:7" s="429" customFormat="1" ht="16.5" thickBot="1" x14ac:dyDescent="0.3">
      <c r="A89" s="14"/>
      <c r="B89" s="35" t="s">
        <v>837</v>
      </c>
      <c r="C89" s="279" t="s">
        <v>424</v>
      </c>
      <c r="D89" s="14"/>
      <c r="E89" s="38"/>
      <c r="F89" s="123"/>
      <c r="G89" s="18"/>
    </row>
    <row r="90" spans="1:7" s="429" customFormat="1" ht="16.5" thickBot="1" x14ac:dyDescent="0.3">
      <c r="A90" s="14"/>
      <c r="B90" s="33"/>
      <c r="C90" s="51"/>
      <c r="D90" s="14"/>
      <c r="E90" s="38"/>
      <c r="F90" s="123"/>
      <c r="G90" s="18"/>
    </row>
    <row r="91" spans="1:7" s="429" customFormat="1" x14ac:dyDescent="0.25">
      <c r="A91" s="14"/>
      <c r="B91" s="33"/>
      <c r="C91" s="472" t="s">
        <v>846</v>
      </c>
      <c r="D91" s="472"/>
      <c r="E91" s="472"/>
      <c r="F91" s="123"/>
      <c r="G91" s="18"/>
    </row>
    <row r="92" spans="1:7" s="429" customFormat="1" ht="16.5" thickBot="1" x14ac:dyDescent="0.3">
      <c r="A92" s="14"/>
      <c r="B92" s="35" t="s">
        <v>47</v>
      </c>
      <c r="C92" s="279" t="s">
        <v>425</v>
      </c>
      <c r="D92" s="14"/>
      <c r="E92" s="38"/>
      <c r="F92" s="123"/>
      <c r="G92" s="18"/>
    </row>
    <row r="93" spans="1:7" s="429" customFormat="1" ht="16.5" thickBot="1" x14ac:dyDescent="0.3">
      <c r="A93" s="14"/>
      <c r="B93" s="33"/>
      <c r="C93" s="51"/>
      <c r="D93" s="14"/>
      <c r="E93" s="38"/>
      <c r="F93" s="123"/>
      <c r="G93" s="18"/>
    </row>
    <row r="94" spans="1:7" s="429" customFormat="1" x14ac:dyDescent="0.25">
      <c r="A94" s="14"/>
      <c r="B94" s="33"/>
      <c r="C94" s="472" t="s">
        <v>127</v>
      </c>
      <c r="D94" s="472"/>
      <c r="E94" s="472"/>
      <c r="F94" s="123"/>
      <c r="G94" s="18"/>
    </row>
    <row r="95" spans="1:7" s="429" customFormat="1" ht="16.5" thickBot="1" x14ac:dyDescent="0.3">
      <c r="A95" s="14"/>
      <c r="B95" s="35" t="s">
        <v>48</v>
      </c>
      <c r="C95" s="279" t="s">
        <v>557</v>
      </c>
      <c r="D95" s="14"/>
      <c r="E95" s="38"/>
      <c r="F95" s="123"/>
      <c r="G95" s="18"/>
    </row>
    <row r="96" spans="1:7" s="429" customFormat="1" ht="16.5" thickBot="1" x14ac:dyDescent="0.3">
      <c r="A96" s="14"/>
      <c r="B96" s="33"/>
      <c r="C96" s="51"/>
      <c r="D96" s="14"/>
      <c r="E96" s="38"/>
      <c r="F96" s="123"/>
      <c r="G96" s="18"/>
    </row>
    <row r="97" spans="1:7" s="429" customFormat="1" x14ac:dyDescent="0.25">
      <c r="A97" s="14"/>
      <c r="B97" s="33"/>
      <c r="C97" s="166" t="s">
        <v>847</v>
      </c>
      <c r="D97" s="165"/>
      <c r="E97" s="165"/>
      <c r="F97" s="123"/>
      <c r="G97" s="18"/>
    </row>
    <row r="98" spans="1:7" s="429" customFormat="1" ht="16.5" thickBot="1" x14ac:dyDescent="0.3">
      <c r="A98" s="14"/>
      <c r="B98" s="35" t="s">
        <v>49</v>
      </c>
      <c r="C98" s="279" t="s">
        <v>559</v>
      </c>
      <c r="D98" s="14"/>
      <c r="E98" s="38"/>
      <c r="F98" s="123"/>
      <c r="G98" s="18"/>
    </row>
    <row r="99" spans="1:7" s="429" customFormat="1" ht="16.5" thickBot="1" x14ac:dyDescent="0.3">
      <c r="A99" s="14"/>
      <c r="B99" s="24"/>
      <c r="C99" s="51"/>
      <c r="D99" s="14"/>
      <c r="E99" s="38"/>
      <c r="F99" s="123"/>
      <c r="G99" s="18"/>
    </row>
    <row r="100" spans="1:7" s="429" customFormat="1" x14ac:dyDescent="0.25">
      <c r="A100" s="14"/>
      <c r="B100" s="24"/>
      <c r="C100" s="472" t="s">
        <v>126</v>
      </c>
      <c r="D100" s="472"/>
      <c r="E100" s="472"/>
      <c r="F100" s="123"/>
      <c r="G100" s="18"/>
    </row>
    <row r="101" spans="1:7" s="429" customFormat="1" x14ac:dyDescent="0.25">
      <c r="A101" s="14"/>
      <c r="B101" s="33"/>
      <c r="C101" s="38"/>
      <c r="D101" s="38"/>
      <c r="E101" s="4"/>
      <c r="F101" s="123"/>
      <c r="G101" s="18"/>
    </row>
    <row r="102" spans="1:7" s="429" customFormat="1" x14ac:dyDescent="0.25">
      <c r="A102" s="14"/>
      <c r="B102" s="294" t="s">
        <v>5</v>
      </c>
      <c r="C102" s="283" t="s">
        <v>573</v>
      </c>
      <c r="D102" s="48"/>
      <c r="E102" s="38"/>
      <c r="F102" s="123"/>
      <c r="G102" s="18"/>
    </row>
    <row r="103" spans="1:7" s="429" customFormat="1" x14ac:dyDescent="0.25">
      <c r="A103" s="14"/>
      <c r="B103" s="80"/>
      <c r="C103" s="478" t="s">
        <v>592</v>
      </c>
      <c r="D103" s="478"/>
      <c r="E103" s="478"/>
      <c r="F103" s="123"/>
      <c r="G103" s="18"/>
    </row>
    <row r="104" spans="1:7" s="429" customFormat="1" x14ac:dyDescent="0.25">
      <c r="A104" s="14"/>
      <c r="B104" s="80"/>
      <c r="C104" s="38"/>
      <c r="D104" s="38"/>
      <c r="E104" s="38"/>
      <c r="F104" s="123"/>
      <c r="G104" s="18"/>
    </row>
    <row r="105" spans="1:7" s="429" customFormat="1" ht="16.5" thickBot="1" x14ac:dyDescent="0.3">
      <c r="A105" s="14"/>
      <c r="B105" s="35" t="s">
        <v>50</v>
      </c>
      <c r="C105" s="130" t="s">
        <v>575</v>
      </c>
      <c r="D105" s="9"/>
      <c r="E105" s="48"/>
      <c r="F105" s="123"/>
      <c r="G105" s="18"/>
    </row>
    <row r="106" spans="1:7" s="429" customFormat="1" ht="16.5" thickBot="1" x14ac:dyDescent="0.3">
      <c r="A106" s="14"/>
      <c r="B106" s="35"/>
      <c r="C106" s="22"/>
      <c r="D106" s="48"/>
      <c r="E106" s="48"/>
      <c r="F106" s="123"/>
      <c r="G106" s="18"/>
    </row>
    <row r="107" spans="1:7" s="429" customFormat="1" x14ac:dyDescent="0.25">
      <c r="A107" s="14"/>
      <c r="B107" s="35"/>
      <c r="C107" s="472" t="s">
        <v>850</v>
      </c>
      <c r="D107" s="472"/>
      <c r="E107" s="472"/>
      <c r="F107" s="123"/>
      <c r="G107" s="18"/>
    </row>
    <row r="108" spans="1:7" s="429" customFormat="1" ht="16.5" thickBot="1" x14ac:dyDescent="0.3">
      <c r="A108" s="14"/>
      <c r="B108" s="35" t="s">
        <v>51</v>
      </c>
      <c r="C108" s="279" t="s">
        <v>426</v>
      </c>
      <c r="D108" s="14"/>
      <c r="E108" s="38"/>
      <c r="F108" s="123"/>
      <c r="G108" s="18"/>
    </row>
    <row r="109" spans="1:7" s="429" customFormat="1" ht="16.5" thickBot="1" x14ac:dyDescent="0.3">
      <c r="A109" s="14"/>
      <c r="B109" s="33"/>
      <c r="C109" s="51"/>
      <c r="D109" s="14"/>
      <c r="E109" s="38"/>
      <c r="F109" s="123"/>
      <c r="G109" s="18"/>
    </row>
    <row r="110" spans="1:7" s="429" customFormat="1" x14ac:dyDescent="0.25">
      <c r="A110" s="14"/>
      <c r="B110" s="33"/>
      <c r="C110" s="472" t="s">
        <v>846</v>
      </c>
      <c r="D110" s="472"/>
      <c r="E110" s="472"/>
      <c r="F110" s="123"/>
      <c r="G110" s="18"/>
    </row>
    <row r="111" spans="1:7" s="429" customFormat="1" ht="16.5" thickBot="1" x14ac:dyDescent="0.3">
      <c r="A111" s="14"/>
      <c r="B111" s="35" t="s">
        <v>52</v>
      </c>
      <c r="C111" s="279" t="s">
        <v>423</v>
      </c>
      <c r="D111" s="14"/>
      <c r="E111" s="38"/>
      <c r="F111" s="123"/>
      <c r="G111" s="18"/>
    </row>
    <row r="112" spans="1:7" s="429" customFormat="1" ht="16.5" thickBot="1" x14ac:dyDescent="0.3">
      <c r="A112" s="14"/>
      <c r="B112" s="33"/>
      <c r="C112" s="51"/>
      <c r="D112" s="14"/>
      <c r="E112" s="38"/>
      <c r="F112" s="123"/>
      <c r="G112" s="18"/>
    </row>
    <row r="113" spans="1:7" s="429" customFormat="1" x14ac:dyDescent="0.25">
      <c r="A113" s="14"/>
      <c r="B113" s="33"/>
      <c r="C113" s="472" t="s">
        <v>127</v>
      </c>
      <c r="D113" s="472"/>
      <c r="E113" s="472"/>
      <c r="F113" s="123"/>
      <c r="G113" s="18"/>
    </row>
    <row r="114" spans="1:7" s="429" customFormat="1" ht="16.5" thickBot="1" x14ac:dyDescent="0.3">
      <c r="A114" s="14"/>
      <c r="B114" s="35" t="s">
        <v>53</v>
      </c>
      <c r="C114" s="279" t="s">
        <v>560</v>
      </c>
      <c r="D114" s="14"/>
      <c r="E114" s="38"/>
      <c r="F114" s="123"/>
      <c r="G114" s="18"/>
    </row>
    <row r="115" spans="1:7" s="429" customFormat="1" ht="16.5" thickBot="1" x14ac:dyDescent="0.3">
      <c r="A115" s="14"/>
      <c r="B115" s="33"/>
      <c r="C115" s="51"/>
      <c r="D115" s="14"/>
      <c r="E115" s="38"/>
      <c r="F115" s="123"/>
      <c r="G115" s="18"/>
    </row>
    <row r="116" spans="1:7" s="429" customFormat="1" x14ac:dyDescent="0.25">
      <c r="A116" s="14"/>
      <c r="B116" s="33"/>
      <c r="C116" s="166" t="s">
        <v>847</v>
      </c>
      <c r="D116" s="165"/>
      <c r="E116" s="165"/>
      <c r="F116" s="123"/>
      <c r="G116" s="18"/>
    </row>
    <row r="117" spans="1:7" s="429" customFormat="1" ht="16.5" thickBot="1" x14ac:dyDescent="0.3">
      <c r="A117" s="14"/>
      <c r="B117" s="35" t="s">
        <v>54</v>
      </c>
      <c r="C117" s="279" t="s">
        <v>559</v>
      </c>
      <c r="D117" s="14"/>
      <c r="E117" s="38"/>
      <c r="F117" s="123"/>
      <c r="G117" s="18"/>
    </row>
    <row r="118" spans="1:7" s="429" customFormat="1" ht="16.5" thickBot="1" x14ac:dyDescent="0.3">
      <c r="A118" s="14"/>
      <c r="B118" s="24"/>
      <c r="C118" s="51"/>
      <c r="D118" s="14"/>
      <c r="E118" s="38"/>
      <c r="F118" s="123"/>
      <c r="G118" s="18"/>
    </row>
    <row r="119" spans="1:7" s="429" customFormat="1" x14ac:dyDescent="0.25">
      <c r="A119" s="14"/>
      <c r="B119" s="24"/>
      <c r="C119" s="472" t="s">
        <v>126</v>
      </c>
      <c r="D119" s="472"/>
      <c r="E119" s="472"/>
      <c r="F119" s="123"/>
      <c r="G119" s="18"/>
    </row>
    <row r="120" spans="1:7" s="429" customFormat="1" x14ac:dyDescent="0.25">
      <c r="A120" s="14"/>
      <c r="B120" s="29"/>
      <c r="C120" s="277"/>
      <c r="D120" s="39"/>
      <c r="E120" s="79"/>
      <c r="F120" s="125"/>
      <c r="G120" s="18"/>
    </row>
    <row r="121" spans="1:7" s="429" customFormat="1" x14ac:dyDescent="0.25">
      <c r="A121" s="14"/>
      <c r="B121" s="284"/>
      <c r="C121" s="279"/>
      <c r="D121" s="48"/>
      <c r="E121" s="48"/>
      <c r="F121" s="18"/>
      <c r="G121" s="18"/>
    </row>
    <row r="122" spans="1:7" s="429" customFormat="1" x14ac:dyDescent="0.25">
      <c r="A122" s="14"/>
      <c r="B122" s="473">
        <v>4</v>
      </c>
      <c r="C122" s="470" t="s">
        <v>574</v>
      </c>
      <c r="D122" s="470"/>
      <c r="E122" s="470"/>
      <c r="F122" s="122"/>
      <c r="G122" s="18"/>
    </row>
    <row r="123" spans="1:7" s="429" customFormat="1" x14ac:dyDescent="0.25">
      <c r="A123" s="14"/>
      <c r="B123" s="474"/>
      <c r="C123" s="471"/>
      <c r="D123" s="471"/>
      <c r="E123" s="471"/>
      <c r="F123" s="123"/>
      <c r="G123" s="18"/>
    </row>
    <row r="124" spans="1:7" s="429" customFormat="1" x14ac:dyDescent="0.25">
      <c r="A124" s="14"/>
      <c r="B124" s="275"/>
      <c r="C124" s="38"/>
      <c r="D124" s="38"/>
      <c r="E124" s="48"/>
      <c r="F124" s="123"/>
      <c r="G124" s="18"/>
    </row>
    <row r="125" spans="1:7" s="429" customFormat="1" x14ac:dyDescent="0.25">
      <c r="A125" s="14"/>
      <c r="B125" s="294" t="s">
        <v>10</v>
      </c>
      <c r="C125" s="283" t="s">
        <v>590</v>
      </c>
      <c r="D125" s="48"/>
      <c r="E125" s="162"/>
      <c r="F125" s="123"/>
      <c r="G125" s="18"/>
    </row>
    <row r="126" spans="1:7" s="429" customFormat="1" ht="35.25" customHeight="1" x14ac:dyDescent="0.25">
      <c r="A126" s="14"/>
      <c r="B126" s="294"/>
      <c r="C126" s="475" t="s">
        <v>798</v>
      </c>
      <c r="D126" s="475"/>
      <c r="E126" s="475"/>
      <c r="F126" s="123"/>
      <c r="G126" s="18"/>
    </row>
    <row r="127" spans="1:7" s="429" customFormat="1" x14ac:dyDescent="0.25">
      <c r="A127" s="14"/>
      <c r="B127" s="294"/>
      <c r="C127" s="27"/>
      <c r="D127" s="27"/>
      <c r="E127" s="27"/>
      <c r="F127" s="123"/>
      <c r="G127" s="18"/>
    </row>
    <row r="128" spans="1:7" s="429" customFormat="1" ht="16.5" thickBot="1" x14ac:dyDescent="0.3">
      <c r="A128" s="14"/>
      <c r="B128" s="35" t="s">
        <v>35</v>
      </c>
      <c r="C128" s="15" t="s">
        <v>576</v>
      </c>
      <c r="D128" s="9"/>
      <c r="E128" s="30"/>
      <c r="F128" s="123"/>
      <c r="G128" s="18"/>
    </row>
    <row r="129" spans="1:7" s="429" customFormat="1" ht="16.5" thickBot="1" x14ac:dyDescent="0.3">
      <c r="A129" s="14"/>
      <c r="B129" s="80"/>
      <c r="C129" s="22"/>
      <c r="D129" s="48"/>
      <c r="E129" s="38"/>
      <c r="F129" s="123"/>
      <c r="G129" s="18"/>
    </row>
    <row r="130" spans="1:7" s="429" customFormat="1" x14ac:dyDescent="0.25">
      <c r="A130" s="14"/>
      <c r="B130" s="80"/>
      <c r="C130" s="472" t="s">
        <v>850</v>
      </c>
      <c r="D130" s="472"/>
      <c r="E130" s="472"/>
      <c r="F130" s="123"/>
      <c r="G130" s="18"/>
    </row>
    <row r="131" spans="1:7" s="429" customFormat="1" ht="16.5" thickBot="1" x14ac:dyDescent="0.3">
      <c r="A131" s="14"/>
      <c r="B131" s="35" t="s">
        <v>838</v>
      </c>
      <c r="C131" s="279" t="s">
        <v>143</v>
      </c>
      <c r="D131" s="14"/>
      <c r="E131" s="38"/>
      <c r="F131" s="123"/>
      <c r="G131" s="18"/>
    </row>
    <row r="132" spans="1:7" s="429" customFormat="1" ht="16.5" thickBot="1" x14ac:dyDescent="0.3">
      <c r="A132" s="14"/>
      <c r="B132" s="33"/>
      <c r="C132" s="51"/>
      <c r="D132" s="14"/>
      <c r="E132" s="38"/>
      <c r="F132" s="123"/>
      <c r="G132" s="18"/>
    </row>
    <row r="133" spans="1:7" s="429" customFormat="1" x14ac:dyDescent="0.25">
      <c r="A133" s="14"/>
      <c r="B133" s="33"/>
      <c r="C133" s="472" t="s">
        <v>846</v>
      </c>
      <c r="D133" s="472"/>
      <c r="E133" s="472"/>
      <c r="F133" s="123"/>
      <c r="G133" s="18"/>
    </row>
    <row r="134" spans="1:7" s="429" customFormat="1" ht="16.5" thickBot="1" x14ac:dyDescent="0.3">
      <c r="A134" s="14"/>
      <c r="B134" s="35" t="s">
        <v>19</v>
      </c>
      <c r="C134" s="279" t="s">
        <v>144</v>
      </c>
      <c r="D134" s="14"/>
      <c r="E134" s="38"/>
      <c r="F134" s="123"/>
      <c r="G134" s="18"/>
    </row>
    <row r="135" spans="1:7" s="429" customFormat="1" ht="16.5" thickBot="1" x14ac:dyDescent="0.3">
      <c r="A135" s="14"/>
      <c r="B135" s="33"/>
      <c r="C135" s="51"/>
      <c r="D135" s="14"/>
      <c r="E135" s="38"/>
      <c r="F135" s="123"/>
      <c r="G135" s="18"/>
    </row>
    <row r="136" spans="1:7" s="429" customFormat="1" x14ac:dyDescent="0.25">
      <c r="A136" s="14"/>
      <c r="B136" s="33"/>
      <c r="C136" s="166" t="s">
        <v>127</v>
      </c>
      <c r="D136" s="166"/>
      <c r="E136" s="38"/>
      <c r="F136" s="123"/>
      <c r="G136" s="18"/>
    </row>
    <row r="137" spans="1:7" s="429" customFormat="1" ht="16.5" thickBot="1" x14ac:dyDescent="0.3">
      <c r="A137" s="14"/>
      <c r="B137" s="35" t="s">
        <v>36</v>
      </c>
      <c r="C137" s="279" t="s">
        <v>561</v>
      </c>
      <c r="D137" s="14"/>
      <c r="E137" s="38"/>
      <c r="F137" s="123"/>
      <c r="G137" s="18"/>
    </row>
    <row r="138" spans="1:7" s="429" customFormat="1" ht="16.5" thickBot="1" x14ac:dyDescent="0.3">
      <c r="A138" s="14"/>
      <c r="B138" s="33"/>
      <c r="C138" s="51"/>
      <c r="D138" s="14"/>
      <c r="E138" s="38"/>
      <c r="F138" s="123"/>
      <c r="G138" s="18"/>
    </row>
    <row r="139" spans="1:7" s="429" customFormat="1" x14ac:dyDescent="0.25">
      <c r="A139" s="14"/>
      <c r="B139" s="33"/>
      <c r="C139" s="166" t="s">
        <v>847</v>
      </c>
      <c r="D139" s="165"/>
      <c r="E139" s="165"/>
      <c r="F139" s="123"/>
      <c r="G139" s="18"/>
    </row>
    <row r="140" spans="1:7" s="429" customFormat="1" ht="16.5" thickBot="1" x14ac:dyDescent="0.3">
      <c r="A140" s="14"/>
      <c r="B140" s="35" t="s">
        <v>55</v>
      </c>
      <c r="C140" s="279" t="s">
        <v>562</v>
      </c>
      <c r="D140" s="14"/>
      <c r="E140" s="38"/>
      <c r="F140" s="123"/>
      <c r="G140" s="18"/>
    </row>
    <row r="141" spans="1:7" s="429" customFormat="1" ht="16.5" thickBot="1" x14ac:dyDescent="0.3">
      <c r="A141" s="14"/>
      <c r="B141" s="24"/>
      <c r="C141" s="51"/>
      <c r="D141" s="14"/>
      <c r="E141" s="38"/>
      <c r="F141" s="123"/>
      <c r="G141" s="18"/>
    </row>
    <row r="142" spans="1:7" s="429" customFormat="1" x14ac:dyDescent="0.25">
      <c r="A142" s="14"/>
      <c r="B142" s="24"/>
      <c r="C142" s="472" t="s">
        <v>126</v>
      </c>
      <c r="D142" s="472"/>
      <c r="E142" s="472"/>
      <c r="F142" s="123"/>
      <c r="G142" s="18"/>
    </row>
    <row r="143" spans="1:7" s="429" customFormat="1" x14ac:dyDescent="0.25">
      <c r="A143" s="14"/>
      <c r="B143" s="275"/>
      <c r="C143" s="4"/>
      <c r="D143" s="48"/>
      <c r="E143" s="48"/>
      <c r="F143" s="123"/>
      <c r="G143" s="18"/>
    </row>
    <row r="144" spans="1:7" s="429" customFormat="1" x14ac:dyDescent="0.25">
      <c r="A144" s="14"/>
      <c r="B144" s="294" t="s">
        <v>11</v>
      </c>
      <c r="C144" s="283" t="s">
        <v>577</v>
      </c>
      <c r="D144" s="48"/>
      <c r="E144" s="30"/>
      <c r="F144" s="123"/>
      <c r="G144" s="18"/>
    </row>
    <row r="145" spans="1:7" s="429" customFormat="1" ht="51.95" customHeight="1" x14ac:dyDescent="0.25">
      <c r="A145" s="14"/>
      <c r="B145" s="294"/>
      <c r="C145" s="475" t="s">
        <v>799</v>
      </c>
      <c r="D145" s="475"/>
      <c r="E145" s="475"/>
      <c r="F145" s="123"/>
      <c r="G145" s="18"/>
    </row>
    <row r="146" spans="1:7" s="429" customFormat="1" x14ac:dyDescent="0.25">
      <c r="A146" s="14"/>
      <c r="B146" s="294"/>
      <c r="C146" s="38"/>
      <c r="D146" s="38"/>
      <c r="E146" s="30"/>
      <c r="F146" s="123"/>
      <c r="G146" s="18"/>
    </row>
    <row r="147" spans="1:7" s="429" customFormat="1" ht="16.5" thickBot="1" x14ac:dyDescent="0.3">
      <c r="A147" s="14"/>
      <c r="B147" s="35" t="s">
        <v>20</v>
      </c>
      <c r="C147" s="15" t="s">
        <v>576</v>
      </c>
      <c r="D147" s="48"/>
      <c r="E147" s="30"/>
      <c r="F147" s="123"/>
      <c r="G147" s="18"/>
    </row>
    <row r="148" spans="1:7" s="429" customFormat="1" ht="16.5" thickBot="1" x14ac:dyDescent="0.3">
      <c r="A148" s="14"/>
      <c r="B148" s="80"/>
      <c r="C148" s="22"/>
      <c r="D148" s="48"/>
      <c r="E148" s="48"/>
      <c r="F148" s="123"/>
      <c r="G148" s="18"/>
    </row>
    <row r="149" spans="1:7" s="429" customFormat="1" x14ac:dyDescent="0.25">
      <c r="A149" s="14"/>
      <c r="B149" s="80"/>
      <c r="C149" s="472" t="s">
        <v>850</v>
      </c>
      <c r="D149" s="472"/>
      <c r="E149" s="472"/>
      <c r="F149" s="123"/>
      <c r="G149" s="18"/>
    </row>
    <row r="150" spans="1:7" s="429" customFormat="1" x14ac:dyDescent="0.25">
      <c r="A150" s="14"/>
      <c r="B150" s="35" t="s">
        <v>21</v>
      </c>
      <c r="C150" s="281" t="s">
        <v>563</v>
      </c>
      <c r="D150" s="48"/>
      <c r="E150" s="38"/>
      <c r="F150" s="123"/>
      <c r="G150" s="18"/>
    </row>
    <row r="151" spans="1:7" s="429" customFormat="1" ht="305.25" customHeight="1" thickBot="1" x14ac:dyDescent="0.3">
      <c r="A151" s="14"/>
      <c r="B151" s="35"/>
      <c r="C151" s="483" t="s">
        <v>938</v>
      </c>
      <c r="D151" s="484"/>
      <c r="E151" s="484"/>
      <c r="F151" s="123"/>
      <c r="G151" s="18"/>
    </row>
    <row r="152" spans="1:7" s="429" customFormat="1" ht="16.5" thickBot="1" x14ac:dyDescent="0.3">
      <c r="A152" s="14"/>
      <c r="B152" s="33"/>
      <c r="C152" s="51"/>
      <c r="D152" s="48"/>
      <c r="E152" s="48"/>
      <c r="F152" s="123"/>
      <c r="G152" s="18"/>
    </row>
    <row r="153" spans="1:7" s="429" customFormat="1" ht="16.5" thickBot="1" x14ac:dyDescent="0.3">
      <c r="A153" s="14"/>
      <c r="B153" s="35" t="s">
        <v>22</v>
      </c>
      <c r="C153" s="279" t="s">
        <v>143</v>
      </c>
      <c r="D153" s="14"/>
      <c r="E153" s="38"/>
      <c r="F153" s="123"/>
      <c r="G153" s="18"/>
    </row>
    <row r="154" spans="1:7" s="429" customFormat="1" ht="16.5" thickBot="1" x14ac:dyDescent="0.3">
      <c r="A154" s="14"/>
      <c r="B154" s="33"/>
      <c r="C154" s="51"/>
      <c r="D154" s="14"/>
      <c r="E154" s="38"/>
      <c r="F154" s="123"/>
      <c r="G154" s="18"/>
    </row>
    <row r="155" spans="1:7" s="429" customFormat="1" x14ac:dyDescent="0.25">
      <c r="A155" s="14"/>
      <c r="B155" s="33"/>
      <c r="C155" s="472" t="s">
        <v>846</v>
      </c>
      <c r="D155" s="472"/>
      <c r="E155" s="472"/>
      <c r="F155" s="123"/>
      <c r="G155" s="18"/>
    </row>
    <row r="156" spans="1:7" s="429" customFormat="1" ht="16.5" thickBot="1" x14ac:dyDescent="0.3">
      <c r="A156" s="14"/>
      <c r="B156" s="35" t="s">
        <v>23</v>
      </c>
      <c r="C156" s="279" t="s">
        <v>144</v>
      </c>
      <c r="D156" s="14"/>
      <c r="E156" s="38"/>
      <c r="F156" s="123"/>
      <c r="G156" s="18"/>
    </row>
    <row r="157" spans="1:7" s="429" customFormat="1" ht="16.5" thickBot="1" x14ac:dyDescent="0.3">
      <c r="A157" s="14"/>
      <c r="B157" s="33"/>
      <c r="C157" s="51"/>
      <c r="D157" s="14"/>
      <c r="E157" s="38"/>
      <c r="F157" s="123"/>
      <c r="G157" s="18"/>
    </row>
    <row r="158" spans="1:7" s="429" customFormat="1" x14ac:dyDescent="0.25">
      <c r="A158" s="14"/>
      <c r="B158" s="33"/>
      <c r="C158" s="472" t="s">
        <v>127</v>
      </c>
      <c r="D158" s="472"/>
      <c r="E158" s="472"/>
      <c r="F158" s="123"/>
      <c r="G158" s="18"/>
    </row>
    <row r="159" spans="1:7" s="429" customFormat="1" ht="16.5" thickBot="1" x14ac:dyDescent="0.3">
      <c r="A159" s="14"/>
      <c r="B159" s="35" t="s">
        <v>24</v>
      </c>
      <c r="C159" s="279" t="s">
        <v>561</v>
      </c>
      <c r="D159" s="14"/>
      <c r="E159" s="38"/>
      <c r="F159" s="123"/>
      <c r="G159" s="18"/>
    </row>
    <row r="160" spans="1:7" s="429" customFormat="1" ht="16.5" thickBot="1" x14ac:dyDescent="0.3">
      <c r="A160" s="14"/>
      <c r="B160" s="33"/>
      <c r="C160" s="51"/>
      <c r="D160" s="14"/>
      <c r="E160" s="38"/>
      <c r="F160" s="123"/>
      <c r="G160" s="18"/>
    </row>
    <row r="161" spans="1:7" s="429" customFormat="1" x14ac:dyDescent="0.25">
      <c r="A161" s="14"/>
      <c r="B161" s="33"/>
      <c r="C161" s="166" t="s">
        <v>847</v>
      </c>
      <c r="D161" s="165"/>
      <c r="E161" s="165"/>
      <c r="F161" s="123"/>
      <c r="G161" s="18"/>
    </row>
    <row r="162" spans="1:7" s="429" customFormat="1" ht="16.5" thickBot="1" x14ac:dyDescent="0.3">
      <c r="A162" s="14"/>
      <c r="B162" s="35" t="s">
        <v>37</v>
      </c>
      <c r="C162" s="279" t="s">
        <v>562</v>
      </c>
      <c r="D162" s="14"/>
      <c r="E162" s="38"/>
      <c r="F162" s="123"/>
      <c r="G162" s="18"/>
    </row>
    <row r="163" spans="1:7" s="429" customFormat="1" ht="16.5" thickBot="1" x14ac:dyDescent="0.3">
      <c r="A163" s="14"/>
      <c r="B163" s="24"/>
      <c r="C163" s="51"/>
      <c r="D163" s="14"/>
      <c r="E163" s="38"/>
      <c r="F163" s="123"/>
      <c r="G163" s="18"/>
    </row>
    <row r="164" spans="1:7" s="429" customFormat="1" x14ac:dyDescent="0.25">
      <c r="A164" s="14"/>
      <c r="B164" s="24"/>
      <c r="C164" s="472" t="s">
        <v>126</v>
      </c>
      <c r="D164" s="472"/>
      <c r="E164" s="472"/>
      <c r="F164" s="123"/>
      <c r="G164" s="18"/>
    </row>
    <row r="165" spans="1:7" s="429" customFormat="1" x14ac:dyDescent="0.25">
      <c r="A165" s="14"/>
      <c r="B165" s="24"/>
      <c r="C165" s="48"/>
      <c r="D165" s="48"/>
      <c r="E165" s="4"/>
      <c r="F165" s="123"/>
      <c r="G165" s="18"/>
    </row>
    <row r="166" spans="1:7" s="429" customFormat="1" x14ac:dyDescent="0.25">
      <c r="A166" s="14"/>
      <c r="B166" s="294" t="s">
        <v>12</v>
      </c>
      <c r="C166" s="283" t="s">
        <v>578</v>
      </c>
      <c r="D166" s="48"/>
      <c r="E166" s="38"/>
      <c r="F166" s="123"/>
      <c r="G166" s="18"/>
    </row>
    <row r="167" spans="1:7" s="429" customFormat="1" ht="34.5" customHeight="1" x14ac:dyDescent="0.25">
      <c r="A167" s="14"/>
      <c r="B167" s="294"/>
      <c r="C167" s="475" t="s">
        <v>800</v>
      </c>
      <c r="D167" s="475"/>
      <c r="E167" s="475"/>
      <c r="F167" s="123"/>
      <c r="G167" s="18"/>
    </row>
    <row r="168" spans="1:7" s="429" customFormat="1" x14ac:dyDescent="0.25">
      <c r="A168" s="14"/>
      <c r="B168" s="294"/>
      <c r="C168" s="48"/>
      <c r="D168" s="48"/>
      <c r="E168" s="48"/>
      <c r="F168" s="123"/>
      <c r="G168" s="18"/>
    </row>
    <row r="169" spans="1:7" s="429" customFormat="1" ht="16.5" thickBot="1" x14ac:dyDescent="0.3">
      <c r="A169" s="14"/>
      <c r="B169" s="35" t="s">
        <v>25</v>
      </c>
      <c r="C169" s="279" t="s">
        <v>576</v>
      </c>
      <c r="D169" s="48"/>
      <c r="E169" s="30"/>
      <c r="F169" s="123"/>
      <c r="G169" s="18"/>
    </row>
    <row r="170" spans="1:7" s="429" customFormat="1" ht="16.5" thickBot="1" x14ac:dyDescent="0.3">
      <c r="A170" s="14"/>
      <c r="B170" s="80"/>
      <c r="C170" s="22"/>
      <c r="D170" s="48"/>
      <c r="E170" s="48"/>
      <c r="F170" s="123"/>
      <c r="G170" s="18"/>
    </row>
    <row r="171" spans="1:7" s="429" customFormat="1" x14ac:dyDescent="0.25">
      <c r="A171" s="14"/>
      <c r="B171" s="80"/>
      <c r="C171" s="472" t="s">
        <v>850</v>
      </c>
      <c r="D171" s="472"/>
      <c r="E171" s="472"/>
      <c r="F171" s="123"/>
      <c r="G171" s="18"/>
    </row>
    <row r="172" spans="1:7" s="429" customFormat="1" ht="16.5" thickBot="1" x14ac:dyDescent="0.3">
      <c r="A172" s="14"/>
      <c r="B172" s="35" t="s">
        <v>26</v>
      </c>
      <c r="C172" s="279" t="s">
        <v>563</v>
      </c>
      <c r="D172" s="48"/>
      <c r="E172" s="38"/>
      <c r="F172" s="123"/>
      <c r="G172" s="18"/>
    </row>
    <row r="173" spans="1:7" s="429" customFormat="1" ht="16.5" thickBot="1" x14ac:dyDescent="0.3">
      <c r="A173" s="14"/>
      <c r="B173" s="33"/>
      <c r="C173" s="51"/>
      <c r="D173" s="48"/>
      <c r="E173" s="48"/>
      <c r="F173" s="123"/>
      <c r="G173" s="18"/>
    </row>
    <row r="174" spans="1:7" s="429" customFormat="1" x14ac:dyDescent="0.25">
      <c r="A174" s="14"/>
      <c r="B174" s="35"/>
      <c r="C174" s="472" t="s">
        <v>841</v>
      </c>
      <c r="D174" s="472"/>
      <c r="E174" s="472"/>
      <c r="F174" s="123"/>
      <c r="G174" s="18"/>
    </row>
    <row r="175" spans="1:7" s="429" customFormat="1" ht="16.5" thickBot="1" x14ac:dyDescent="0.3">
      <c r="A175" s="14"/>
      <c r="B175" s="35" t="s">
        <v>27</v>
      </c>
      <c r="C175" s="279" t="s">
        <v>143</v>
      </c>
      <c r="D175" s="14"/>
      <c r="E175" s="38"/>
      <c r="F175" s="123"/>
      <c r="G175" s="18"/>
    </row>
    <row r="176" spans="1:7" s="429" customFormat="1" ht="16.5" thickBot="1" x14ac:dyDescent="0.3">
      <c r="A176" s="14"/>
      <c r="B176" s="33"/>
      <c r="C176" s="51"/>
      <c r="D176" s="14"/>
      <c r="E176" s="38"/>
      <c r="F176" s="123"/>
      <c r="G176" s="18"/>
    </row>
    <row r="177" spans="1:7" s="429" customFormat="1" x14ac:dyDescent="0.25">
      <c r="A177" s="14"/>
      <c r="B177" s="35"/>
      <c r="C177" s="472" t="s">
        <v>846</v>
      </c>
      <c r="D177" s="472"/>
      <c r="E177" s="472"/>
      <c r="F177" s="123"/>
      <c r="G177" s="18"/>
    </row>
    <row r="178" spans="1:7" s="429" customFormat="1" ht="16.5" thickBot="1" x14ac:dyDescent="0.3">
      <c r="A178" s="14"/>
      <c r="B178" s="35" t="s">
        <v>28</v>
      </c>
      <c r="C178" s="279" t="s">
        <v>144</v>
      </c>
      <c r="D178" s="14"/>
      <c r="E178" s="38"/>
      <c r="F178" s="123"/>
      <c r="G178" s="18"/>
    </row>
    <row r="179" spans="1:7" s="429" customFormat="1" ht="16.5" thickBot="1" x14ac:dyDescent="0.3">
      <c r="A179" s="14"/>
      <c r="B179" s="35"/>
      <c r="C179" s="51"/>
      <c r="D179" s="14"/>
      <c r="E179" s="38"/>
      <c r="F179" s="123"/>
      <c r="G179" s="18"/>
    </row>
    <row r="180" spans="1:7" s="429" customFormat="1" x14ac:dyDescent="0.25">
      <c r="A180" s="14"/>
      <c r="B180" s="33"/>
      <c r="C180" s="472" t="s">
        <v>127</v>
      </c>
      <c r="D180" s="472"/>
      <c r="E180" s="472"/>
      <c r="F180" s="123"/>
      <c r="G180" s="18"/>
    </row>
    <row r="181" spans="1:7" s="429" customFormat="1" ht="16.5" thickBot="1" x14ac:dyDescent="0.3">
      <c r="A181" s="14"/>
      <c r="B181" s="35" t="s">
        <v>29</v>
      </c>
      <c r="C181" s="279" t="s">
        <v>561</v>
      </c>
      <c r="D181" s="14"/>
      <c r="E181" s="38"/>
      <c r="F181" s="123"/>
      <c r="G181" s="18"/>
    </row>
    <row r="182" spans="1:7" s="429" customFormat="1" ht="16.5" thickBot="1" x14ac:dyDescent="0.3">
      <c r="A182" s="14"/>
      <c r="B182" s="33"/>
      <c r="C182" s="51"/>
      <c r="D182" s="14"/>
      <c r="E182" s="38"/>
      <c r="F182" s="123"/>
      <c r="G182" s="18"/>
    </row>
    <row r="183" spans="1:7" s="429" customFormat="1" x14ac:dyDescent="0.25">
      <c r="A183" s="14"/>
      <c r="B183" s="33"/>
      <c r="C183" s="166" t="s">
        <v>847</v>
      </c>
      <c r="D183" s="165"/>
      <c r="E183" s="165"/>
      <c r="F183" s="123"/>
      <c r="G183" s="18"/>
    </row>
    <row r="184" spans="1:7" s="429" customFormat="1" ht="16.5" thickBot="1" x14ac:dyDescent="0.3">
      <c r="A184" s="14"/>
      <c r="B184" s="35" t="s">
        <v>38</v>
      </c>
      <c r="C184" s="279" t="s">
        <v>562</v>
      </c>
      <c r="D184" s="14"/>
      <c r="E184" s="38"/>
      <c r="F184" s="123"/>
      <c r="G184" s="18"/>
    </row>
    <row r="185" spans="1:7" s="429" customFormat="1" ht="16.5" thickBot="1" x14ac:dyDescent="0.3">
      <c r="A185" s="14"/>
      <c r="B185" s="24"/>
      <c r="C185" s="51"/>
      <c r="D185" s="14"/>
      <c r="E185" s="38"/>
      <c r="F185" s="123"/>
      <c r="G185" s="18"/>
    </row>
    <row r="186" spans="1:7" s="429" customFormat="1" x14ac:dyDescent="0.25">
      <c r="A186" s="14"/>
      <c r="B186" s="24"/>
      <c r="C186" s="472" t="s">
        <v>126</v>
      </c>
      <c r="D186" s="472"/>
      <c r="E186" s="472"/>
      <c r="F186" s="123"/>
      <c r="G186" s="18"/>
    </row>
    <row r="187" spans="1:7" s="429" customFormat="1" x14ac:dyDescent="0.25">
      <c r="A187" s="14"/>
      <c r="B187" s="275"/>
      <c r="C187" s="4"/>
      <c r="D187" s="4"/>
      <c r="E187" s="4"/>
      <c r="F187" s="123"/>
      <c r="G187" s="18"/>
    </row>
    <row r="188" spans="1:7" s="429" customFormat="1" x14ac:dyDescent="0.25">
      <c r="A188" s="14"/>
      <c r="B188" s="294" t="s">
        <v>13</v>
      </c>
      <c r="C188" s="283" t="s">
        <v>579</v>
      </c>
      <c r="D188" s="48"/>
      <c r="E188" s="48"/>
      <c r="F188" s="123"/>
      <c r="G188" s="18"/>
    </row>
    <row r="189" spans="1:7" s="429" customFormat="1" ht="53.25" customHeight="1" x14ac:dyDescent="0.25">
      <c r="A189" s="14"/>
      <c r="B189" s="294"/>
      <c r="C189" s="475" t="s">
        <v>849</v>
      </c>
      <c r="D189" s="475"/>
      <c r="E189" s="475"/>
      <c r="F189" s="123"/>
      <c r="G189" s="18"/>
    </row>
    <row r="190" spans="1:7" s="429" customFormat="1" x14ac:dyDescent="0.25">
      <c r="A190" s="14"/>
      <c r="B190" s="294"/>
      <c r="C190" s="48"/>
      <c r="D190" s="48"/>
      <c r="E190" s="48"/>
      <c r="F190" s="123"/>
      <c r="G190" s="18"/>
    </row>
    <row r="191" spans="1:7" s="429" customFormat="1" ht="16.5" thickBot="1" x14ac:dyDescent="0.3">
      <c r="A191" s="14"/>
      <c r="B191" s="35" t="s">
        <v>30</v>
      </c>
      <c r="C191" s="279" t="s">
        <v>576</v>
      </c>
      <c r="D191" s="48"/>
      <c r="E191" s="30"/>
      <c r="F191" s="123"/>
      <c r="G191" s="18"/>
    </row>
    <row r="192" spans="1:7" s="429" customFormat="1" ht="16.5" thickBot="1" x14ac:dyDescent="0.3">
      <c r="A192" s="14"/>
      <c r="B192" s="80"/>
      <c r="C192" s="22"/>
      <c r="D192" s="48"/>
      <c r="E192" s="279"/>
      <c r="F192" s="123"/>
      <c r="G192" s="18"/>
    </row>
    <row r="193" spans="1:7" s="429" customFormat="1" x14ac:dyDescent="0.25">
      <c r="A193" s="14"/>
      <c r="B193" s="80"/>
      <c r="C193" s="472" t="s">
        <v>850</v>
      </c>
      <c r="D193" s="472"/>
      <c r="E193" s="472"/>
      <c r="F193" s="123"/>
      <c r="G193" s="18"/>
    </row>
    <row r="194" spans="1:7" s="429" customFormat="1" ht="16.5" thickBot="1" x14ac:dyDescent="0.3">
      <c r="A194" s="14"/>
      <c r="B194" s="35" t="s">
        <v>31</v>
      </c>
      <c r="C194" s="48" t="s">
        <v>563</v>
      </c>
      <c r="D194" s="48"/>
      <c r="E194" s="38"/>
      <c r="F194" s="123"/>
      <c r="G194" s="18"/>
    </row>
    <row r="195" spans="1:7" s="429" customFormat="1" ht="16.5" thickBot="1" x14ac:dyDescent="0.3">
      <c r="A195" s="14"/>
      <c r="B195" s="33"/>
      <c r="C195" s="51"/>
      <c r="D195" s="48"/>
      <c r="E195" s="48"/>
      <c r="F195" s="123"/>
      <c r="G195" s="18"/>
    </row>
    <row r="196" spans="1:7" s="429" customFormat="1" x14ac:dyDescent="0.25">
      <c r="A196" s="14"/>
      <c r="B196" s="35"/>
      <c r="C196" s="472" t="s">
        <v>841</v>
      </c>
      <c r="D196" s="472"/>
      <c r="E196" s="472"/>
      <c r="F196" s="123"/>
      <c r="G196" s="18"/>
    </row>
    <row r="197" spans="1:7" s="429" customFormat="1" ht="16.5" thickBot="1" x14ac:dyDescent="0.3">
      <c r="A197" s="14"/>
      <c r="B197" s="35" t="s">
        <v>32</v>
      </c>
      <c r="C197" s="279" t="s">
        <v>143</v>
      </c>
      <c r="D197" s="14"/>
      <c r="E197" s="38"/>
      <c r="F197" s="123"/>
      <c r="G197" s="18"/>
    </row>
    <row r="198" spans="1:7" s="429" customFormat="1" ht="16.5" thickBot="1" x14ac:dyDescent="0.3">
      <c r="A198" s="14"/>
      <c r="B198" s="33"/>
      <c r="C198" s="51"/>
      <c r="D198" s="14"/>
      <c r="E198" s="38"/>
      <c r="F198" s="123"/>
      <c r="G198" s="18"/>
    </row>
    <row r="199" spans="1:7" s="429" customFormat="1" x14ac:dyDescent="0.25">
      <c r="A199" s="14"/>
      <c r="B199" s="33"/>
      <c r="C199" s="472" t="s">
        <v>846</v>
      </c>
      <c r="D199" s="472"/>
      <c r="E199" s="472"/>
      <c r="F199" s="123"/>
      <c r="G199" s="18"/>
    </row>
    <row r="200" spans="1:7" s="429" customFormat="1" ht="16.5" thickBot="1" x14ac:dyDescent="0.3">
      <c r="A200" s="14"/>
      <c r="B200" s="35" t="s">
        <v>33</v>
      </c>
      <c r="C200" s="279" t="s">
        <v>144</v>
      </c>
      <c r="D200" s="14"/>
      <c r="E200" s="38"/>
      <c r="F200" s="123"/>
      <c r="G200" s="18"/>
    </row>
    <row r="201" spans="1:7" s="429" customFormat="1" ht="16.5" thickBot="1" x14ac:dyDescent="0.3">
      <c r="A201" s="14"/>
      <c r="B201" s="33"/>
      <c r="C201" s="51"/>
      <c r="D201" s="14"/>
      <c r="E201" s="38"/>
      <c r="F201" s="123"/>
      <c r="G201" s="18"/>
    </row>
    <row r="202" spans="1:7" s="429" customFormat="1" x14ac:dyDescent="0.25">
      <c r="A202" s="14"/>
      <c r="B202" s="33"/>
      <c r="C202" s="472" t="s">
        <v>127</v>
      </c>
      <c r="D202" s="472"/>
      <c r="E202" s="472"/>
      <c r="F202" s="123"/>
      <c r="G202" s="18"/>
    </row>
    <row r="203" spans="1:7" s="429" customFormat="1" ht="16.5" thickBot="1" x14ac:dyDescent="0.3">
      <c r="A203" s="14"/>
      <c r="B203" s="35" t="s">
        <v>34</v>
      </c>
      <c r="C203" s="279" t="s">
        <v>561</v>
      </c>
      <c r="D203" s="14"/>
      <c r="E203" s="38"/>
      <c r="F203" s="123"/>
      <c r="G203" s="18"/>
    </row>
    <row r="204" spans="1:7" s="429" customFormat="1" ht="16.5" thickBot="1" x14ac:dyDescent="0.3">
      <c r="A204" s="14"/>
      <c r="B204" s="33"/>
      <c r="C204" s="51"/>
      <c r="D204" s="14"/>
      <c r="E204" s="38"/>
      <c r="F204" s="123"/>
      <c r="G204" s="18"/>
    </row>
    <row r="205" spans="1:7" s="429" customFormat="1" x14ac:dyDescent="0.25">
      <c r="A205" s="14"/>
      <c r="B205" s="33"/>
      <c r="C205" s="472" t="s">
        <v>847</v>
      </c>
      <c r="D205" s="472"/>
      <c r="E205" s="472"/>
      <c r="F205" s="123"/>
      <c r="G205" s="18"/>
    </row>
    <row r="206" spans="1:7" s="429" customFormat="1" ht="16.5" thickBot="1" x14ac:dyDescent="0.3">
      <c r="A206" s="14"/>
      <c r="B206" s="35" t="s">
        <v>39</v>
      </c>
      <c r="C206" s="279" t="s">
        <v>562</v>
      </c>
      <c r="D206" s="14"/>
      <c r="E206" s="38"/>
      <c r="F206" s="123"/>
      <c r="G206" s="18"/>
    </row>
    <row r="207" spans="1:7" s="429" customFormat="1" ht="16.5" thickBot="1" x14ac:dyDescent="0.3">
      <c r="A207" s="14"/>
      <c r="B207" s="24"/>
      <c r="C207" s="51"/>
      <c r="D207" s="14"/>
      <c r="E207" s="38"/>
      <c r="F207" s="123"/>
      <c r="G207" s="18"/>
    </row>
    <row r="208" spans="1:7" s="429" customFormat="1" x14ac:dyDescent="0.25">
      <c r="A208" s="14"/>
      <c r="B208" s="24"/>
      <c r="C208" s="472" t="s">
        <v>126</v>
      </c>
      <c r="D208" s="472"/>
      <c r="E208" s="472"/>
      <c r="F208" s="123"/>
      <c r="G208" s="18"/>
    </row>
    <row r="209" spans="1:7" s="429" customFormat="1" x14ac:dyDescent="0.25">
      <c r="A209" s="14"/>
      <c r="B209" s="29"/>
      <c r="C209" s="39"/>
      <c r="D209" s="79"/>
      <c r="E209" s="39"/>
      <c r="F209" s="125"/>
      <c r="G209" s="18"/>
    </row>
    <row r="210" spans="1:7" s="429" customFormat="1" x14ac:dyDescent="0.25">
      <c r="A210" s="14"/>
      <c r="B210" s="118"/>
      <c r="C210" s="38"/>
      <c r="D210" s="48"/>
      <c r="E210" s="38"/>
      <c r="F210" s="133"/>
      <c r="G210" s="18"/>
    </row>
    <row r="211" spans="1:7" s="429" customFormat="1" x14ac:dyDescent="0.25">
      <c r="A211" s="14"/>
      <c r="B211" s="473">
        <v>5</v>
      </c>
      <c r="C211" s="480" t="s">
        <v>580</v>
      </c>
      <c r="D211" s="480"/>
      <c r="E211" s="480"/>
      <c r="F211" s="122"/>
      <c r="G211" s="18"/>
    </row>
    <row r="212" spans="1:7" s="429" customFormat="1" x14ac:dyDescent="0.25">
      <c r="A212" s="14"/>
      <c r="B212" s="474"/>
      <c r="C212" s="481"/>
      <c r="D212" s="481"/>
      <c r="E212" s="481"/>
      <c r="F212" s="123"/>
      <c r="G212" s="18"/>
    </row>
    <row r="213" spans="1:7" s="429" customFormat="1" x14ac:dyDescent="0.25">
      <c r="A213" s="14"/>
      <c r="B213" s="24"/>
      <c r="C213" s="117"/>
      <c r="D213" s="48"/>
      <c r="E213" s="38"/>
      <c r="F213" s="123"/>
      <c r="G213" s="18"/>
    </row>
    <row r="214" spans="1:7" s="429" customFormat="1" x14ac:dyDescent="0.25">
      <c r="A214" s="14"/>
      <c r="B214" s="294" t="s">
        <v>18</v>
      </c>
      <c r="C214" s="283" t="s">
        <v>812</v>
      </c>
      <c r="D214" s="48"/>
      <c r="E214" s="204"/>
      <c r="F214" s="123"/>
      <c r="G214" s="18"/>
    </row>
    <row r="215" spans="1:7" s="429" customFormat="1" x14ac:dyDescent="0.25">
      <c r="A215" s="14"/>
      <c r="B215" s="294"/>
      <c r="C215" s="487" t="s">
        <v>813</v>
      </c>
      <c r="D215" s="487"/>
      <c r="E215" s="487"/>
      <c r="F215" s="123"/>
      <c r="G215" s="18"/>
    </row>
    <row r="216" spans="1:7" s="429" customFormat="1" x14ac:dyDescent="0.25">
      <c r="A216" s="14"/>
      <c r="B216" s="294"/>
      <c r="C216" s="48"/>
      <c r="D216" s="48"/>
      <c r="E216" s="48"/>
      <c r="F216" s="123"/>
      <c r="G216" s="18"/>
    </row>
    <row r="217" spans="1:7" s="429" customFormat="1" ht="16.5" thickBot="1" x14ac:dyDescent="0.3">
      <c r="A217" s="14"/>
      <c r="B217" s="35" t="s">
        <v>454</v>
      </c>
      <c r="C217" s="48" t="s">
        <v>576</v>
      </c>
      <c r="D217" s="48"/>
      <c r="E217" s="30"/>
      <c r="F217" s="123"/>
      <c r="G217" s="18"/>
    </row>
    <row r="218" spans="1:7" s="429" customFormat="1" ht="16.5" thickBot="1" x14ac:dyDescent="0.3">
      <c r="A218" s="14"/>
      <c r="B218" s="80"/>
      <c r="C218" s="22"/>
      <c r="D218" s="48"/>
      <c r="E218" s="48"/>
      <c r="F218" s="123"/>
      <c r="G218" s="18"/>
    </row>
    <row r="219" spans="1:7" s="429" customFormat="1" x14ac:dyDescent="0.25">
      <c r="A219" s="14"/>
      <c r="B219" s="80"/>
      <c r="C219" s="472" t="s">
        <v>850</v>
      </c>
      <c r="D219" s="472"/>
      <c r="E219" s="472"/>
      <c r="F219" s="123"/>
      <c r="G219" s="18"/>
    </row>
    <row r="220" spans="1:7" s="429" customFormat="1" ht="16.5" thickBot="1" x14ac:dyDescent="0.3">
      <c r="A220" s="14"/>
      <c r="B220" s="35" t="s">
        <v>455</v>
      </c>
      <c r="C220" s="48" t="s">
        <v>563</v>
      </c>
      <c r="D220" s="48"/>
      <c r="E220" s="38"/>
      <c r="F220" s="123"/>
      <c r="G220" s="18"/>
    </row>
    <row r="221" spans="1:7" s="429" customFormat="1" ht="16.5" thickBot="1" x14ac:dyDescent="0.3">
      <c r="A221" s="14"/>
      <c r="B221" s="33"/>
      <c r="C221" s="51"/>
      <c r="D221" s="48"/>
      <c r="E221" s="48"/>
      <c r="F221" s="123"/>
      <c r="G221" s="18"/>
    </row>
    <row r="222" spans="1:7" s="429" customFormat="1" x14ac:dyDescent="0.25">
      <c r="A222" s="14"/>
      <c r="B222" s="35"/>
      <c r="C222" s="472" t="s">
        <v>841</v>
      </c>
      <c r="D222" s="472"/>
      <c r="E222" s="472"/>
      <c r="F222" s="123"/>
      <c r="G222" s="18"/>
    </row>
    <row r="223" spans="1:7" s="429" customFormat="1" ht="16.5" thickBot="1" x14ac:dyDescent="0.3">
      <c r="A223" s="14"/>
      <c r="B223" s="35" t="s">
        <v>456</v>
      </c>
      <c r="C223" s="279" t="s">
        <v>143</v>
      </c>
      <c r="D223" s="14"/>
      <c r="E223" s="38"/>
      <c r="F223" s="123"/>
      <c r="G223" s="18"/>
    </row>
    <row r="224" spans="1:7" s="429" customFormat="1" ht="16.5" thickBot="1" x14ac:dyDescent="0.3">
      <c r="A224" s="14"/>
      <c r="B224" s="33"/>
      <c r="C224" s="51"/>
      <c r="D224" s="14"/>
      <c r="E224" s="38"/>
      <c r="F224" s="123"/>
      <c r="G224" s="18"/>
    </row>
    <row r="225" spans="1:7" s="429" customFormat="1" x14ac:dyDescent="0.25">
      <c r="A225" s="14"/>
      <c r="B225" s="33"/>
      <c r="C225" s="472" t="s">
        <v>846</v>
      </c>
      <c r="D225" s="472"/>
      <c r="E225" s="472"/>
      <c r="F225" s="123"/>
      <c r="G225" s="18"/>
    </row>
    <row r="226" spans="1:7" s="429" customFormat="1" ht="16.5" thickBot="1" x14ac:dyDescent="0.3">
      <c r="A226" s="14"/>
      <c r="B226" s="35" t="s">
        <v>457</v>
      </c>
      <c r="C226" s="279" t="s">
        <v>144</v>
      </c>
      <c r="D226" s="14"/>
      <c r="E226" s="38"/>
      <c r="F226" s="123"/>
      <c r="G226" s="18"/>
    </row>
    <row r="227" spans="1:7" s="429" customFormat="1" ht="16.5" thickBot="1" x14ac:dyDescent="0.3">
      <c r="A227" s="14"/>
      <c r="B227" s="33"/>
      <c r="C227" s="51"/>
      <c r="D227" s="14"/>
      <c r="E227" s="38"/>
      <c r="F227" s="123"/>
      <c r="G227" s="18"/>
    </row>
    <row r="228" spans="1:7" s="429" customFormat="1" x14ac:dyDescent="0.25">
      <c r="A228" s="14"/>
      <c r="B228" s="33"/>
      <c r="C228" s="472" t="s">
        <v>127</v>
      </c>
      <c r="D228" s="472"/>
      <c r="E228" s="472"/>
      <c r="F228" s="123"/>
      <c r="G228" s="18"/>
    </row>
    <row r="229" spans="1:7" s="429" customFormat="1" ht="16.5" thickBot="1" x14ac:dyDescent="0.3">
      <c r="A229" s="14"/>
      <c r="B229" s="35" t="s">
        <v>458</v>
      </c>
      <c r="C229" s="279" t="s">
        <v>561</v>
      </c>
      <c r="D229" s="14"/>
      <c r="E229" s="38"/>
      <c r="F229" s="123"/>
      <c r="G229" s="18"/>
    </row>
    <row r="230" spans="1:7" s="429" customFormat="1" ht="16.5" thickBot="1" x14ac:dyDescent="0.3">
      <c r="A230" s="14"/>
      <c r="B230" s="33"/>
      <c r="C230" s="51"/>
      <c r="D230" s="14"/>
      <c r="E230" s="38"/>
      <c r="F230" s="123"/>
      <c r="G230" s="18"/>
    </row>
    <row r="231" spans="1:7" s="429" customFormat="1" x14ac:dyDescent="0.25">
      <c r="A231" s="14"/>
      <c r="B231" s="33"/>
      <c r="C231" s="166" t="s">
        <v>847</v>
      </c>
      <c r="D231" s="165"/>
      <c r="E231" s="165"/>
      <c r="F231" s="123"/>
      <c r="G231" s="18"/>
    </row>
    <row r="232" spans="1:7" s="429" customFormat="1" ht="16.5" thickBot="1" x14ac:dyDescent="0.3">
      <c r="A232" s="14"/>
      <c r="B232" s="35" t="s">
        <v>459</v>
      </c>
      <c r="C232" s="279" t="s">
        <v>562</v>
      </c>
      <c r="D232" s="14"/>
      <c r="E232" s="38"/>
      <c r="F232" s="123"/>
      <c r="G232" s="18"/>
    </row>
    <row r="233" spans="1:7" s="429" customFormat="1" ht="16.5" thickBot="1" x14ac:dyDescent="0.3">
      <c r="A233" s="14"/>
      <c r="B233" s="24"/>
      <c r="C233" s="51"/>
      <c r="D233" s="14"/>
      <c r="E233" s="38"/>
      <c r="F233" s="123"/>
      <c r="G233" s="18"/>
    </row>
    <row r="234" spans="1:7" s="429" customFormat="1" x14ac:dyDescent="0.25">
      <c r="A234" s="14"/>
      <c r="B234" s="24"/>
      <c r="C234" s="472" t="s">
        <v>126</v>
      </c>
      <c r="D234" s="472"/>
      <c r="E234" s="472"/>
      <c r="F234" s="123"/>
      <c r="G234" s="18"/>
    </row>
    <row r="235" spans="1:7" s="429" customFormat="1" x14ac:dyDescent="0.25">
      <c r="A235" s="14"/>
      <c r="B235" s="24"/>
      <c r="C235" s="38"/>
      <c r="D235" s="38"/>
      <c r="E235" s="48"/>
      <c r="F235" s="123"/>
      <c r="G235" s="18"/>
    </row>
    <row r="236" spans="1:7" s="429" customFormat="1" x14ac:dyDescent="0.25">
      <c r="A236" s="14"/>
      <c r="B236" s="294" t="s">
        <v>104</v>
      </c>
      <c r="C236" s="283" t="s">
        <v>581</v>
      </c>
      <c r="D236" s="48"/>
      <c r="E236" s="279"/>
      <c r="F236" s="123"/>
      <c r="G236" s="18"/>
    </row>
    <row r="237" spans="1:7" s="429" customFormat="1" x14ac:dyDescent="0.25">
      <c r="A237" s="14"/>
      <c r="B237" s="294"/>
      <c r="C237" s="48"/>
      <c r="D237" s="48"/>
      <c r="E237" s="48"/>
      <c r="F237" s="123"/>
      <c r="G237" s="18"/>
    </row>
    <row r="238" spans="1:7" s="429" customFormat="1" ht="16.5" thickBot="1" x14ac:dyDescent="0.3">
      <c r="A238" s="14"/>
      <c r="B238" s="35" t="s">
        <v>460</v>
      </c>
      <c r="C238" s="48" t="s">
        <v>576</v>
      </c>
      <c r="D238" s="48"/>
      <c r="E238" s="30"/>
      <c r="F238" s="123"/>
      <c r="G238" s="18"/>
    </row>
    <row r="239" spans="1:7" s="429" customFormat="1" ht="16.5" thickBot="1" x14ac:dyDescent="0.3">
      <c r="A239" s="14"/>
      <c r="B239" s="80"/>
      <c r="C239" s="22"/>
      <c r="D239" s="48"/>
      <c r="E239" s="48"/>
      <c r="F239" s="123"/>
      <c r="G239" s="18"/>
    </row>
    <row r="240" spans="1:7" s="429" customFormat="1" x14ac:dyDescent="0.25">
      <c r="A240" s="14"/>
      <c r="B240" s="80"/>
      <c r="C240" s="472" t="s">
        <v>850</v>
      </c>
      <c r="D240" s="472"/>
      <c r="E240" s="472"/>
      <c r="F240" s="123"/>
      <c r="G240" s="18"/>
    </row>
    <row r="241" spans="1:7" s="429" customFormat="1" ht="16.5" thickBot="1" x14ac:dyDescent="0.3">
      <c r="A241" s="14"/>
      <c r="B241" s="35" t="s">
        <v>461</v>
      </c>
      <c r="C241" s="48" t="s">
        <v>563</v>
      </c>
      <c r="D241" s="48"/>
      <c r="E241" s="38"/>
      <c r="F241" s="123"/>
      <c r="G241" s="18"/>
    </row>
    <row r="242" spans="1:7" s="429" customFormat="1" ht="16.5" thickBot="1" x14ac:dyDescent="0.3">
      <c r="A242" s="14"/>
      <c r="B242" s="33"/>
      <c r="C242" s="51"/>
      <c r="D242" s="48"/>
      <c r="E242" s="48"/>
      <c r="F242" s="123"/>
      <c r="G242" s="18"/>
    </row>
    <row r="243" spans="1:7" s="429" customFormat="1" x14ac:dyDescent="0.25">
      <c r="A243" s="14"/>
      <c r="B243" s="35"/>
      <c r="C243" s="472" t="s">
        <v>841</v>
      </c>
      <c r="D243" s="472"/>
      <c r="E243" s="472"/>
      <c r="F243" s="123"/>
      <c r="G243" s="18"/>
    </row>
    <row r="244" spans="1:7" s="429" customFormat="1" ht="16.5" thickBot="1" x14ac:dyDescent="0.3">
      <c r="A244" s="14"/>
      <c r="B244" s="35" t="s">
        <v>463</v>
      </c>
      <c r="C244" s="279" t="s">
        <v>143</v>
      </c>
      <c r="D244" s="14"/>
      <c r="E244" s="38"/>
      <c r="F244" s="123"/>
      <c r="G244" s="18"/>
    </row>
    <row r="245" spans="1:7" s="429" customFormat="1" ht="16.5" thickBot="1" x14ac:dyDescent="0.3">
      <c r="A245" s="14"/>
      <c r="B245" s="33"/>
      <c r="C245" s="51"/>
      <c r="D245" s="14"/>
      <c r="E245" s="38"/>
      <c r="F245" s="123"/>
      <c r="G245" s="18"/>
    </row>
    <row r="246" spans="1:7" s="429" customFormat="1" x14ac:dyDescent="0.25">
      <c r="A246" s="14"/>
      <c r="B246" s="33"/>
      <c r="C246" s="472" t="s">
        <v>846</v>
      </c>
      <c r="D246" s="472"/>
      <c r="E246" s="472"/>
      <c r="F246" s="123"/>
      <c r="G246" s="18"/>
    </row>
    <row r="247" spans="1:7" s="429" customFormat="1" ht="16.5" thickBot="1" x14ac:dyDescent="0.3">
      <c r="A247" s="14"/>
      <c r="B247" s="35" t="s">
        <v>464</v>
      </c>
      <c r="C247" s="279" t="s">
        <v>144</v>
      </c>
      <c r="D247" s="14"/>
      <c r="E247" s="38"/>
      <c r="F247" s="123"/>
      <c r="G247" s="18"/>
    </row>
    <row r="248" spans="1:7" s="429" customFormat="1" ht="16.5" thickBot="1" x14ac:dyDescent="0.3">
      <c r="A248" s="14"/>
      <c r="B248" s="33"/>
      <c r="C248" s="51"/>
      <c r="D248" s="14"/>
      <c r="E248" s="38"/>
      <c r="F248" s="123"/>
      <c r="G248" s="18"/>
    </row>
    <row r="249" spans="1:7" s="429" customFormat="1" x14ac:dyDescent="0.25">
      <c r="A249" s="14"/>
      <c r="B249" s="33"/>
      <c r="C249" s="472" t="s">
        <v>127</v>
      </c>
      <c r="D249" s="472"/>
      <c r="E249" s="472"/>
      <c r="F249" s="123"/>
      <c r="G249" s="18"/>
    </row>
    <row r="250" spans="1:7" s="429" customFormat="1" ht="16.5" thickBot="1" x14ac:dyDescent="0.3">
      <c r="A250" s="14"/>
      <c r="B250" s="35" t="s">
        <v>465</v>
      </c>
      <c r="C250" s="279" t="s">
        <v>561</v>
      </c>
      <c r="D250" s="14"/>
      <c r="E250" s="38"/>
      <c r="F250" s="123"/>
      <c r="G250" s="18"/>
    </row>
    <row r="251" spans="1:7" s="429" customFormat="1" ht="16.5" thickBot="1" x14ac:dyDescent="0.3">
      <c r="A251" s="14"/>
      <c r="B251" s="33"/>
      <c r="C251" s="51"/>
      <c r="D251" s="14"/>
      <c r="E251" s="38"/>
      <c r="F251" s="123"/>
      <c r="G251" s="18"/>
    </row>
    <row r="252" spans="1:7" s="429" customFormat="1" x14ac:dyDescent="0.25">
      <c r="A252" s="14"/>
      <c r="B252" s="33"/>
      <c r="C252" s="166" t="s">
        <v>847</v>
      </c>
      <c r="D252" s="165"/>
      <c r="E252" s="165"/>
      <c r="F252" s="123"/>
      <c r="G252" s="18"/>
    </row>
    <row r="253" spans="1:7" s="429" customFormat="1" ht="16.5" thickBot="1" x14ac:dyDescent="0.3">
      <c r="A253" s="14"/>
      <c r="B253" s="35" t="s">
        <v>466</v>
      </c>
      <c r="C253" s="279" t="s">
        <v>562</v>
      </c>
      <c r="D253" s="14"/>
      <c r="E253" s="38"/>
      <c r="F253" s="123"/>
      <c r="G253" s="18"/>
    </row>
    <row r="254" spans="1:7" s="429" customFormat="1" ht="16.5" thickBot="1" x14ac:dyDescent="0.3">
      <c r="A254" s="14"/>
      <c r="B254" s="24"/>
      <c r="C254" s="51"/>
      <c r="D254" s="14"/>
      <c r="E254" s="38"/>
      <c r="F254" s="123"/>
      <c r="G254" s="18"/>
    </row>
    <row r="255" spans="1:7" s="429" customFormat="1" x14ac:dyDescent="0.25">
      <c r="A255" s="14"/>
      <c r="B255" s="24"/>
      <c r="C255" s="472" t="s">
        <v>126</v>
      </c>
      <c r="D255" s="472"/>
      <c r="E255" s="472"/>
      <c r="F255" s="123"/>
      <c r="G255" s="18"/>
    </row>
    <row r="256" spans="1:7" s="429" customFormat="1" x14ac:dyDescent="0.25">
      <c r="A256" s="14"/>
      <c r="B256" s="24"/>
      <c r="C256" s="38"/>
      <c r="D256" s="38"/>
      <c r="E256" s="48"/>
      <c r="F256" s="123"/>
      <c r="G256" s="18"/>
    </row>
    <row r="257" spans="1:7" s="429" customFormat="1" x14ac:dyDescent="0.25">
      <c r="A257" s="14"/>
      <c r="B257" s="294" t="s">
        <v>119</v>
      </c>
      <c r="C257" s="283" t="s">
        <v>582</v>
      </c>
      <c r="D257" s="48"/>
      <c r="E257" s="279"/>
      <c r="F257" s="123"/>
      <c r="G257" s="18"/>
    </row>
    <row r="258" spans="1:7" s="429" customFormat="1" x14ac:dyDescent="0.25">
      <c r="A258" s="14"/>
      <c r="B258" s="294"/>
      <c r="C258" s="48"/>
      <c r="D258" s="48"/>
      <c r="E258" s="48"/>
      <c r="F258" s="123"/>
      <c r="G258" s="18"/>
    </row>
    <row r="259" spans="1:7" s="429" customFormat="1" ht="16.5" thickBot="1" x14ac:dyDescent="0.3">
      <c r="A259" s="14"/>
      <c r="B259" s="35" t="s">
        <v>467</v>
      </c>
      <c r="C259" s="48" t="s">
        <v>576</v>
      </c>
      <c r="D259" s="48"/>
      <c r="E259" s="30"/>
      <c r="F259" s="123"/>
      <c r="G259" s="18"/>
    </row>
    <row r="260" spans="1:7" s="429" customFormat="1" ht="16.5" thickBot="1" x14ac:dyDescent="0.3">
      <c r="A260" s="14"/>
      <c r="B260" s="80"/>
      <c r="C260" s="22"/>
      <c r="D260" s="48"/>
      <c r="E260" s="48"/>
      <c r="F260" s="123"/>
      <c r="G260" s="18"/>
    </row>
    <row r="261" spans="1:7" s="429" customFormat="1" x14ac:dyDescent="0.25">
      <c r="A261" s="14"/>
      <c r="B261" s="80"/>
      <c r="C261" s="472" t="s">
        <v>850</v>
      </c>
      <c r="D261" s="472"/>
      <c r="E261" s="472"/>
      <c r="F261" s="123"/>
      <c r="G261" s="18"/>
    </row>
    <row r="262" spans="1:7" s="429" customFormat="1" ht="16.5" thickBot="1" x14ac:dyDescent="0.3">
      <c r="A262" s="14"/>
      <c r="B262" s="35" t="s">
        <v>468</v>
      </c>
      <c r="C262" s="48" t="s">
        <v>563</v>
      </c>
      <c r="D262" s="48"/>
      <c r="E262" s="38"/>
      <c r="F262" s="123"/>
      <c r="G262" s="18"/>
    </row>
    <row r="263" spans="1:7" s="429" customFormat="1" ht="16.5" thickBot="1" x14ac:dyDescent="0.3">
      <c r="A263" s="14"/>
      <c r="B263" s="33"/>
      <c r="C263" s="51"/>
      <c r="D263" s="48"/>
      <c r="E263" s="48"/>
      <c r="F263" s="123"/>
      <c r="G263" s="18"/>
    </row>
    <row r="264" spans="1:7" s="429" customFormat="1" x14ac:dyDescent="0.25">
      <c r="A264" s="14"/>
      <c r="B264" s="35"/>
      <c r="C264" s="472" t="s">
        <v>841</v>
      </c>
      <c r="D264" s="472"/>
      <c r="E264" s="472"/>
      <c r="F264" s="123"/>
      <c r="G264" s="18"/>
    </row>
    <row r="265" spans="1:7" s="429" customFormat="1" ht="16.5" thickBot="1" x14ac:dyDescent="0.3">
      <c r="A265" s="14"/>
      <c r="B265" s="35" t="s">
        <v>462</v>
      </c>
      <c r="C265" s="279" t="s">
        <v>143</v>
      </c>
      <c r="D265" s="14"/>
      <c r="E265" s="38"/>
      <c r="F265" s="123"/>
      <c r="G265" s="18"/>
    </row>
    <row r="266" spans="1:7" s="429" customFormat="1" ht="16.5" thickBot="1" x14ac:dyDescent="0.3">
      <c r="A266" s="14"/>
      <c r="B266" s="33"/>
      <c r="C266" s="51"/>
      <c r="D266" s="14"/>
      <c r="E266" s="38"/>
      <c r="F266" s="123"/>
      <c r="G266" s="18"/>
    </row>
    <row r="267" spans="1:7" s="429" customFormat="1" x14ac:dyDescent="0.25">
      <c r="A267" s="14"/>
      <c r="B267" s="33"/>
      <c r="C267" s="472" t="s">
        <v>846</v>
      </c>
      <c r="D267" s="472"/>
      <c r="E267" s="472"/>
      <c r="F267" s="123"/>
      <c r="G267" s="18"/>
    </row>
    <row r="268" spans="1:7" s="429" customFormat="1" ht="16.5" thickBot="1" x14ac:dyDescent="0.3">
      <c r="A268" s="14"/>
      <c r="B268" s="35" t="s">
        <v>469</v>
      </c>
      <c r="C268" s="279" t="s">
        <v>144</v>
      </c>
      <c r="D268" s="14"/>
      <c r="E268" s="38"/>
      <c r="F268" s="123"/>
      <c r="G268" s="18"/>
    </row>
    <row r="269" spans="1:7" s="429" customFormat="1" ht="16.5" thickBot="1" x14ac:dyDescent="0.3">
      <c r="A269" s="14"/>
      <c r="B269" s="33"/>
      <c r="C269" s="51"/>
      <c r="D269" s="14"/>
      <c r="E269" s="38"/>
      <c r="F269" s="123"/>
      <c r="G269" s="18"/>
    </row>
    <row r="270" spans="1:7" s="429" customFormat="1" x14ac:dyDescent="0.25">
      <c r="A270" s="14"/>
      <c r="B270" s="33"/>
      <c r="C270" s="472" t="s">
        <v>127</v>
      </c>
      <c r="D270" s="472"/>
      <c r="E270" s="472"/>
      <c r="F270" s="123"/>
      <c r="G270" s="18"/>
    </row>
    <row r="271" spans="1:7" s="429" customFormat="1" ht="16.5" thickBot="1" x14ac:dyDescent="0.3">
      <c r="A271" s="14"/>
      <c r="B271" s="35" t="s">
        <v>470</v>
      </c>
      <c r="C271" s="279" t="s">
        <v>561</v>
      </c>
      <c r="D271" s="14"/>
      <c r="E271" s="38"/>
      <c r="F271" s="123"/>
      <c r="G271" s="18"/>
    </row>
    <row r="272" spans="1:7" s="429" customFormat="1" ht="16.5" thickBot="1" x14ac:dyDescent="0.3">
      <c r="A272" s="14"/>
      <c r="B272" s="33"/>
      <c r="C272" s="51"/>
      <c r="D272" s="14"/>
      <c r="E272" s="38"/>
      <c r="F272" s="123"/>
      <c r="G272" s="18"/>
    </row>
    <row r="273" spans="1:7" s="429" customFormat="1" x14ac:dyDescent="0.25">
      <c r="A273" s="14"/>
      <c r="B273" s="33"/>
      <c r="C273" s="166" t="s">
        <v>847</v>
      </c>
      <c r="D273" s="165"/>
      <c r="E273" s="165"/>
      <c r="F273" s="123"/>
      <c r="G273" s="18"/>
    </row>
    <row r="274" spans="1:7" s="429" customFormat="1" ht="16.5" thickBot="1" x14ac:dyDescent="0.3">
      <c r="A274" s="14"/>
      <c r="B274" s="35" t="s">
        <v>471</v>
      </c>
      <c r="C274" s="279" t="s">
        <v>562</v>
      </c>
      <c r="D274" s="14"/>
      <c r="E274" s="38"/>
      <c r="F274" s="123"/>
      <c r="G274" s="18"/>
    </row>
    <row r="275" spans="1:7" s="429" customFormat="1" ht="16.5" thickBot="1" x14ac:dyDescent="0.3">
      <c r="A275" s="14"/>
      <c r="B275" s="24"/>
      <c r="C275" s="51"/>
      <c r="D275" s="14"/>
      <c r="E275" s="38"/>
      <c r="F275" s="123"/>
      <c r="G275" s="18"/>
    </row>
    <row r="276" spans="1:7" s="429" customFormat="1" x14ac:dyDescent="0.25">
      <c r="A276" s="14"/>
      <c r="B276" s="24"/>
      <c r="C276" s="472" t="s">
        <v>126</v>
      </c>
      <c r="D276" s="472"/>
      <c r="E276" s="472"/>
      <c r="F276" s="123"/>
      <c r="G276" s="18"/>
    </row>
    <row r="277" spans="1:7" s="429" customFormat="1" x14ac:dyDescent="0.25">
      <c r="A277" s="14"/>
      <c r="B277" s="24"/>
      <c r="C277" s="117"/>
      <c r="D277" s="48"/>
      <c r="E277" s="38"/>
      <c r="F277" s="123"/>
      <c r="G277" s="18"/>
    </row>
    <row r="278" spans="1:7" s="429" customFormat="1" x14ac:dyDescent="0.25">
      <c r="A278" s="14"/>
      <c r="B278" s="294" t="s">
        <v>120</v>
      </c>
      <c r="C278" s="283" t="s">
        <v>583</v>
      </c>
      <c r="D278" s="48"/>
      <c r="E278" s="281"/>
      <c r="F278" s="123"/>
      <c r="G278" s="18"/>
    </row>
    <row r="279" spans="1:7" s="429" customFormat="1" ht="33" customHeight="1" x14ac:dyDescent="0.25">
      <c r="A279" s="14"/>
      <c r="B279" s="294"/>
      <c r="C279" s="487" t="s">
        <v>777</v>
      </c>
      <c r="D279" s="487"/>
      <c r="E279" s="487"/>
      <c r="F279" s="123"/>
      <c r="G279" s="18"/>
    </row>
    <row r="280" spans="1:7" s="429" customFormat="1" x14ac:dyDescent="0.25">
      <c r="A280" s="14"/>
      <c r="B280" s="294"/>
      <c r="C280" s="48"/>
      <c r="D280" s="48"/>
      <c r="E280" s="48"/>
      <c r="F280" s="123"/>
      <c r="G280" s="18"/>
    </row>
    <row r="281" spans="1:7" s="429" customFormat="1" ht="16.5" thickBot="1" x14ac:dyDescent="0.3">
      <c r="A281" s="14"/>
      <c r="B281" s="35" t="s">
        <v>472</v>
      </c>
      <c r="C281" s="48" t="s">
        <v>576</v>
      </c>
      <c r="D281" s="48"/>
      <c r="E281" s="30"/>
      <c r="F281" s="123"/>
      <c r="G281" s="18"/>
    </row>
    <row r="282" spans="1:7" s="429" customFormat="1" ht="16.5" thickBot="1" x14ac:dyDescent="0.3">
      <c r="A282" s="14"/>
      <c r="B282" s="80"/>
      <c r="C282" s="22"/>
      <c r="D282" s="48"/>
      <c r="E282" s="48"/>
      <c r="F282" s="123"/>
      <c r="G282" s="18"/>
    </row>
    <row r="283" spans="1:7" s="429" customFormat="1" x14ac:dyDescent="0.25">
      <c r="A283" s="14"/>
      <c r="B283" s="80"/>
      <c r="C283" s="472" t="s">
        <v>850</v>
      </c>
      <c r="D283" s="472"/>
      <c r="E283" s="472"/>
      <c r="F283" s="123"/>
      <c r="G283" s="18"/>
    </row>
    <row r="284" spans="1:7" s="429" customFormat="1" ht="16.5" thickBot="1" x14ac:dyDescent="0.3">
      <c r="A284" s="14"/>
      <c r="B284" s="35" t="s">
        <v>473</v>
      </c>
      <c r="C284" s="48" t="s">
        <v>563</v>
      </c>
      <c r="D284" s="48"/>
      <c r="E284" s="38"/>
      <c r="F284" s="123"/>
      <c r="G284" s="18"/>
    </row>
    <row r="285" spans="1:7" s="429" customFormat="1" ht="16.5" thickBot="1" x14ac:dyDescent="0.3">
      <c r="A285" s="14"/>
      <c r="B285" s="33"/>
      <c r="C285" s="51"/>
      <c r="D285" s="48"/>
      <c r="E285" s="48"/>
      <c r="F285" s="123"/>
      <c r="G285" s="18"/>
    </row>
    <row r="286" spans="1:7" s="429" customFormat="1" x14ac:dyDescent="0.25">
      <c r="A286" s="14"/>
      <c r="B286" s="35"/>
      <c r="C286" s="472" t="s">
        <v>841</v>
      </c>
      <c r="D286" s="472"/>
      <c r="E286" s="472"/>
      <c r="F286" s="123"/>
      <c r="G286" s="18"/>
    </row>
    <row r="287" spans="1:7" s="429" customFormat="1" ht="16.5" thickBot="1" x14ac:dyDescent="0.3">
      <c r="A287" s="14"/>
      <c r="B287" s="35" t="s">
        <v>474</v>
      </c>
      <c r="C287" s="279" t="s">
        <v>143</v>
      </c>
      <c r="D287" s="14"/>
      <c r="E287" s="38"/>
      <c r="F287" s="123"/>
      <c r="G287" s="18"/>
    </row>
    <row r="288" spans="1:7" s="429" customFormat="1" ht="16.5" thickBot="1" x14ac:dyDescent="0.3">
      <c r="A288" s="14"/>
      <c r="B288" s="33"/>
      <c r="C288" s="51"/>
      <c r="D288" s="14"/>
      <c r="E288" s="38"/>
      <c r="F288" s="123"/>
      <c r="G288" s="18"/>
    </row>
    <row r="289" spans="1:7" s="429" customFormat="1" x14ac:dyDescent="0.25">
      <c r="A289" s="14"/>
      <c r="B289" s="33"/>
      <c r="C289" s="472" t="s">
        <v>846</v>
      </c>
      <c r="D289" s="472"/>
      <c r="E289" s="472"/>
      <c r="F289" s="123"/>
      <c r="G289" s="18"/>
    </row>
    <row r="290" spans="1:7" s="429" customFormat="1" ht="16.5" thickBot="1" x14ac:dyDescent="0.3">
      <c r="A290" s="14"/>
      <c r="B290" s="35" t="s">
        <v>475</v>
      </c>
      <c r="C290" s="279" t="s">
        <v>144</v>
      </c>
      <c r="D290" s="14"/>
      <c r="E290" s="38"/>
      <c r="F290" s="123"/>
      <c r="G290" s="18"/>
    </row>
    <row r="291" spans="1:7" s="429" customFormat="1" ht="16.5" thickBot="1" x14ac:dyDescent="0.3">
      <c r="A291" s="14"/>
      <c r="B291" s="33"/>
      <c r="C291" s="51"/>
      <c r="D291" s="14"/>
      <c r="E291" s="38"/>
      <c r="F291" s="123"/>
      <c r="G291" s="18"/>
    </row>
    <row r="292" spans="1:7" s="429" customFormat="1" x14ac:dyDescent="0.25">
      <c r="A292" s="14"/>
      <c r="B292" s="33"/>
      <c r="C292" s="472" t="s">
        <v>127</v>
      </c>
      <c r="D292" s="472"/>
      <c r="E292" s="472"/>
      <c r="F292" s="123"/>
      <c r="G292" s="18"/>
    </row>
    <row r="293" spans="1:7" s="429" customFormat="1" ht="16.5" thickBot="1" x14ac:dyDescent="0.3">
      <c r="A293" s="14"/>
      <c r="B293" s="35" t="s">
        <v>476</v>
      </c>
      <c r="C293" s="279" t="s">
        <v>561</v>
      </c>
      <c r="D293" s="14"/>
      <c r="E293" s="38"/>
      <c r="F293" s="123"/>
      <c r="G293" s="18"/>
    </row>
    <row r="294" spans="1:7" s="429" customFormat="1" ht="16.5" thickBot="1" x14ac:dyDescent="0.3">
      <c r="A294" s="14"/>
      <c r="B294" s="33"/>
      <c r="C294" s="51"/>
      <c r="D294" s="14"/>
      <c r="E294" s="38"/>
      <c r="F294" s="123"/>
      <c r="G294" s="18"/>
    </row>
    <row r="295" spans="1:7" s="429" customFormat="1" x14ac:dyDescent="0.25">
      <c r="A295" s="14"/>
      <c r="B295" s="33"/>
      <c r="C295" s="166" t="s">
        <v>847</v>
      </c>
      <c r="D295" s="165"/>
      <c r="E295" s="165"/>
      <c r="F295" s="123"/>
      <c r="G295" s="18"/>
    </row>
    <row r="296" spans="1:7" s="429" customFormat="1" ht="16.5" thickBot="1" x14ac:dyDescent="0.3">
      <c r="A296" s="14"/>
      <c r="B296" s="35" t="s">
        <v>477</v>
      </c>
      <c r="C296" s="279" t="s">
        <v>562</v>
      </c>
      <c r="D296" s="14"/>
      <c r="E296" s="38"/>
      <c r="F296" s="123"/>
      <c r="G296" s="18"/>
    </row>
    <row r="297" spans="1:7" s="429" customFormat="1" ht="16.5" thickBot="1" x14ac:dyDescent="0.3">
      <c r="A297" s="14"/>
      <c r="B297" s="24"/>
      <c r="C297" s="51"/>
      <c r="D297" s="14"/>
      <c r="E297" s="38"/>
      <c r="F297" s="123"/>
      <c r="G297" s="18"/>
    </row>
    <row r="298" spans="1:7" s="429" customFormat="1" x14ac:dyDescent="0.25">
      <c r="A298" s="14"/>
      <c r="B298" s="24"/>
      <c r="C298" s="472" t="s">
        <v>126</v>
      </c>
      <c r="D298" s="472"/>
      <c r="E298" s="472"/>
      <c r="F298" s="123"/>
      <c r="G298" s="18"/>
    </row>
    <row r="299" spans="1:7" s="429" customFormat="1" x14ac:dyDescent="0.25">
      <c r="A299" s="14"/>
      <c r="B299" s="24"/>
      <c r="C299" s="38"/>
      <c r="D299" s="38"/>
      <c r="E299" s="48"/>
      <c r="F299" s="123"/>
      <c r="G299" s="18"/>
    </row>
    <row r="300" spans="1:7" s="429" customFormat="1" x14ac:dyDescent="0.25">
      <c r="A300" s="14"/>
      <c r="B300" s="294" t="s">
        <v>134</v>
      </c>
      <c r="C300" s="283" t="s">
        <v>14</v>
      </c>
      <c r="D300" s="48"/>
      <c r="E300" s="117"/>
      <c r="F300" s="123"/>
      <c r="G300" s="18"/>
    </row>
    <row r="301" spans="1:7" s="429" customFormat="1" x14ac:dyDescent="0.25">
      <c r="A301" s="14"/>
      <c r="B301" s="294"/>
      <c r="C301" s="482" t="s">
        <v>584</v>
      </c>
      <c r="D301" s="482"/>
      <c r="E301" s="482"/>
      <c r="F301" s="123"/>
      <c r="G301" s="18"/>
    </row>
    <row r="302" spans="1:7" s="429" customFormat="1" x14ac:dyDescent="0.25">
      <c r="A302" s="14"/>
      <c r="B302" s="294"/>
      <c r="C302" s="38"/>
      <c r="D302" s="38"/>
      <c r="E302" s="38"/>
      <c r="F302" s="123"/>
      <c r="G302" s="18"/>
    </row>
    <row r="303" spans="1:7" s="429" customFormat="1" ht="16.5" thickBot="1" x14ac:dyDescent="0.3">
      <c r="A303" s="14"/>
      <c r="B303" s="35" t="s">
        <v>478</v>
      </c>
      <c r="C303" s="279" t="s">
        <v>576</v>
      </c>
      <c r="D303" s="48"/>
      <c r="E303" s="30"/>
      <c r="F303" s="123"/>
      <c r="G303" s="18"/>
    </row>
    <row r="304" spans="1:7" s="429" customFormat="1" ht="16.5" thickBot="1" x14ac:dyDescent="0.3">
      <c r="A304" s="14"/>
      <c r="B304" s="80"/>
      <c r="C304" s="22"/>
      <c r="D304" s="4"/>
      <c r="E304" s="279"/>
      <c r="F304" s="123"/>
      <c r="G304" s="18"/>
    </row>
    <row r="305" spans="1:7" s="429" customFormat="1" x14ac:dyDescent="0.25">
      <c r="A305" s="14"/>
      <c r="B305" s="80"/>
      <c r="C305" s="472" t="s">
        <v>850</v>
      </c>
      <c r="D305" s="472"/>
      <c r="E305" s="472"/>
      <c r="F305" s="123"/>
      <c r="G305" s="18"/>
    </row>
    <row r="306" spans="1:7" s="429" customFormat="1" ht="16.5" thickBot="1" x14ac:dyDescent="0.3">
      <c r="A306" s="14"/>
      <c r="B306" s="35" t="s">
        <v>479</v>
      </c>
      <c r="C306" s="279" t="s">
        <v>563</v>
      </c>
      <c r="D306" s="4"/>
      <c r="E306" s="38"/>
      <c r="F306" s="123"/>
      <c r="G306" s="18"/>
    </row>
    <row r="307" spans="1:7" s="429" customFormat="1" ht="16.5" thickBot="1" x14ac:dyDescent="0.3">
      <c r="A307" s="14"/>
      <c r="B307" s="33"/>
      <c r="C307" s="51"/>
      <c r="D307" s="4"/>
      <c r="E307" s="48"/>
      <c r="F307" s="123"/>
      <c r="G307" s="18"/>
    </row>
    <row r="308" spans="1:7" s="429" customFormat="1" x14ac:dyDescent="0.25">
      <c r="A308" s="14"/>
      <c r="B308" s="35"/>
      <c r="C308" s="472" t="s">
        <v>841</v>
      </c>
      <c r="D308" s="472"/>
      <c r="E308" s="472"/>
      <c r="F308" s="123"/>
      <c r="G308" s="18"/>
    </row>
    <row r="309" spans="1:7" s="429" customFormat="1" ht="16.5" thickBot="1" x14ac:dyDescent="0.3">
      <c r="A309" s="14"/>
      <c r="B309" s="35" t="s">
        <v>480</v>
      </c>
      <c r="C309" s="279" t="s">
        <v>143</v>
      </c>
      <c r="D309" s="14"/>
      <c r="E309" s="38"/>
      <c r="F309" s="123"/>
      <c r="G309" s="18"/>
    </row>
    <row r="310" spans="1:7" s="429" customFormat="1" ht="16.5" thickBot="1" x14ac:dyDescent="0.3">
      <c r="A310" s="14"/>
      <c r="B310" s="33"/>
      <c r="C310" s="51"/>
      <c r="D310" s="14"/>
      <c r="E310" s="38"/>
      <c r="F310" s="123"/>
      <c r="G310" s="18"/>
    </row>
    <row r="311" spans="1:7" s="429" customFormat="1" x14ac:dyDescent="0.25">
      <c r="A311" s="14"/>
      <c r="B311" s="33"/>
      <c r="C311" s="472" t="s">
        <v>846</v>
      </c>
      <c r="D311" s="472"/>
      <c r="E311" s="472"/>
      <c r="F311" s="123"/>
      <c r="G311" s="18"/>
    </row>
    <row r="312" spans="1:7" s="429" customFormat="1" ht="16.5" thickBot="1" x14ac:dyDescent="0.3">
      <c r="A312" s="14"/>
      <c r="B312" s="35" t="s">
        <v>481</v>
      </c>
      <c r="C312" s="279" t="s">
        <v>144</v>
      </c>
      <c r="D312" s="14"/>
      <c r="E312" s="38"/>
      <c r="F312" s="123"/>
      <c r="G312" s="18"/>
    </row>
    <row r="313" spans="1:7" s="429" customFormat="1" ht="16.5" thickBot="1" x14ac:dyDescent="0.3">
      <c r="A313" s="14"/>
      <c r="B313" s="33"/>
      <c r="C313" s="51"/>
      <c r="D313" s="14"/>
      <c r="E313" s="38"/>
      <c r="F313" s="123"/>
      <c r="G313" s="18"/>
    </row>
    <row r="314" spans="1:7" s="429" customFormat="1" x14ac:dyDescent="0.25">
      <c r="A314" s="14"/>
      <c r="B314" s="33"/>
      <c r="C314" s="472" t="s">
        <v>127</v>
      </c>
      <c r="D314" s="472"/>
      <c r="E314" s="472"/>
      <c r="F314" s="123"/>
      <c r="G314" s="18"/>
    </row>
    <row r="315" spans="1:7" s="429" customFormat="1" ht="16.5" thickBot="1" x14ac:dyDescent="0.3">
      <c r="A315" s="14"/>
      <c r="B315" s="35" t="s">
        <v>482</v>
      </c>
      <c r="C315" s="279" t="s">
        <v>561</v>
      </c>
      <c r="D315" s="14"/>
      <c r="E315" s="38"/>
      <c r="F315" s="123"/>
      <c r="G315" s="18"/>
    </row>
    <row r="316" spans="1:7" s="429" customFormat="1" ht="16.5" thickBot="1" x14ac:dyDescent="0.3">
      <c r="A316" s="14"/>
      <c r="B316" s="33"/>
      <c r="C316" s="51"/>
      <c r="D316" s="14"/>
      <c r="E316" s="38"/>
      <c r="F316" s="123"/>
      <c r="G316" s="18"/>
    </row>
    <row r="317" spans="1:7" s="429" customFormat="1" x14ac:dyDescent="0.25">
      <c r="A317" s="14"/>
      <c r="B317" s="33"/>
      <c r="C317" s="166" t="s">
        <v>847</v>
      </c>
      <c r="D317" s="165"/>
      <c r="E317" s="165"/>
      <c r="F317" s="123"/>
      <c r="G317" s="18"/>
    </row>
    <row r="318" spans="1:7" s="429" customFormat="1" ht="16.5" thickBot="1" x14ac:dyDescent="0.3">
      <c r="A318" s="14"/>
      <c r="B318" s="35" t="s">
        <v>483</v>
      </c>
      <c r="C318" s="279" t="s">
        <v>562</v>
      </c>
      <c r="D318" s="14"/>
      <c r="E318" s="38"/>
      <c r="F318" s="123"/>
      <c r="G318" s="18"/>
    </row>
    <row r="319" spans="1:7" s="429" customFormat="1" ht="16.5" thickBot="1" x14ac:dyDescent="0.3">
      <c r="A319" s="14"/>
      <c r="B319" s="24"/>
      <c r="C319" s="51"/>
      <c r="D319" s="14"/>
      <c r="E319" s="38"/>
      <c r="F319" s="123"/>
      <c r="G319" s="18"/>
    </row>
    <row r="320" spans="1:7" s="429" customFormat="1" x14ac:dyDescent="0.25">
      <c r="A320" s="14"/>
      <c r="B320" s="24"/>
      <c r="C320" s="472" t="s">
        <v>126</v>
      </c>
      <c r="D320" s="472"/>
      <c r="E320" s="472"/>
      <c r="F320" s="123"/>
      <c r="G320" s="18"/>
    </row>
    <row r="321" spans="1:7" s="429" customFormat="1" x14ac:dyDescent="0.25">
      <c r="A321" s="14"/>
      <c r="B321" s="24"/>
      <c r="C321" s="117"/>
      <c r="D321" s="4"/>
      <c r="E321" s="38"/>
      <c r="F321" s="123"/>
      <c r="G321" s="18"/>
    </row>
    <row r="322" spans="1:7" s="429" customFormat="1" x14ac:dyDescent="0.25">
      <c r="A322" s="14"/>
      <c r="B322" s="294" t="s">
        <v>135</v>
      </c>
      <c r="C322" s="283" t="s">
        <v>585</v>
      </c>
      <c r="D322" s="48"/>
      <c r="E322" s="116"/>
      <c r="F322" s="123"/>
      <c r="G322" s="18"/>
    </row>
    <row r="323" spans="1:7" s="429" customFormat="1" x14ac:dyDescent="0.25">
      <c r="A323" s="14"/>
      <c r="B323" s="294"/>
      <c r="C323" s="4"/>
      <c r="D323" s="4"/>
      <c r="E323" s="4"/>
      <c r="F323" s="123"/>
      <c r="G323" s="18"/>
    </row>
    <row r="324" spans="1:7" s="429" customFormat="1" ht="16.5" thickBot="1" x14ac:dyDescent="0.3">
      <c r="A324" s="14"/>
      <c r="B324" s="35" t="s">
        <v>484</v>
      </c>
      <c r="C324" s="279" t="s">
        <v>576</v>
      </c>
      <c r="D324" s="48"/>
      <c r="E324" s="30"/>
      <c r="F324" s="123"/>
      <c r="G324" s="18"/>
    </row>
    <row r="325" spans="1:7" s="429" customFormat="1" ht="16.5" thickBot="1" x14ac:dyDescent="0.3">
      <c r="A325" s="14"/>
      <c r="B325" s="80"/>
      <c r="C325" s="22"/>
      <c r="D325" s="4"/>
      <c r="E325" s="279"/>
      <c r="F325" s="123"/>
      <c r="G325" s="18"/>
    </row>
    <row r="326" spans="1:7" s="429" customFormat="1" x14ac:dyDescent="0.25">
      <c r="A326" s="14"/>
      <c r="B326" s="80"/>
      <c r="C326" s="472" t="s">
        <v>850</v>
      </c>
      <c r="D326" s="472"/>
      <c r="E326" s="472"/>
      <c r="F326" s="123"/>
      <c r="G326" s="18"/>
    </row>
    <row r="327" spans="1:7" s="429" customFormat="1" ht="16.5" thickBot="1" x14ac:dyDescent="0.3">
      <c r="A327" s="14"/>
      <c r="B327" s="35" t="s">
        <v>485</v>
      </c>
      <c r="C327" s="279" t="s">
        <v>563</v>
      </c>
      <c r="D327" s="4"/>
      <c r="E327" s="38"/>
      <c r="F327" s="123"/>
      <c r="G327" s="18"/>
    </row>
    <row r="328" spans="1:7" s="429" customFormat="1" ht="16.5" thickBot="1" x14ac:dyDescent="0.3">
      <c r="A328" s="14"/>
      <c r="B328" s="33"/>
      <c r="C328" s="51"/>
      <c r="D328" s="4"/>
      <c r="E328" s="48"/>
      <c r="F328" s="123"/>
      <c r="G328" s="18"/>
    </row>
    <row r="329" spans="1:7" s="429" customFormat="1" x14ac:dyDescent="0.25">
      <c r="A329" s="14"/>
      <c r="B329" s="35"/>
      <c r="C329" s="472" t="s">
        <v>841</v>
      </c>
      <c r="D329" s="472"/>
      <c r="E329" s="472"/>
      <c r="F329" s="123"/>
      <c r="G329" s="18"/>
    </row>
    <row r="330" spans="1:7" s="429" customFormat="1" ht="16.5" thickBot="1" x14ac:dyDescent="0.3">
      <c r="A330" s="14"/>
      <c r="B330" s="35" t="s">
        <v>486</v>
      </c>
      <c r="C330" s="279" t="s">
        <v>143</v>
      </c>
      <c r="D330" s="14"/>
      <c r="E330" s="38"/>
      <c r="F330" s="123"/>
      <c r="G330" s="18"/>
    </row>
    <row r="331" spans="1:7" s="429" customFormat="1" ht="16.5" thickBot="1" x14ac:dyDescent="0.3">
      <c r="A331" s="14"/>
      <c r="B331" s="33"/>
      <c r="C331" s="51"/>
      <c r="D331" s="14"/>
      <c r="E331" s="38"/>
      <c r="F331" s="123"/>
      <c r="G331" s="18"/>
    </row>
    <row r="332" spans="1:7" s="429" customFormat="1" x14ac:dyDescent="0.25">
      <c r="A332" s="14"/>
      <c r="B332" s="33"/>
      <c r="C332" s="472" t="s">
        <v>846</v>
      </c>
      <c r="D332" s="472"/>
      <c r="E332" s="472"/>
      <c r="F332" s="123"/>
      <c r="G332" s="18"/>
    </row>
    <row r="333" spans="1:7" s="429" customFormat="1" ht="16.5" thickBot="1" x14ac:dyDescent="0.3">
      <c r="A333" s="14"/>
      <c r="B333" s="35" t="s">
        <v>487</v>
      </c>
      <c r="C333" s="279" t="s">
        <v>144</v>
      </c>
      <c r="D333" s="14"/>
      <c r="E333" s="38"/>
      <c r="F333" s="123"/>
      <c r="G333" s="18"/>
    </row>
    <row r="334" spans="1:7" s="429" customFormat="1" ht="16.5" thickBot="1" x14ac:dyDescent="0.3">
      <c r="A334" s="14"/>
      <c r="B334" s="33"/>
      <c r="C334" s="51"/>
      <c r="D334" s="14"/>
      <c r="E334" s="38"/>
      <c r="F334" s="123"/>
      <c r="G334" s="18"/>
    </row>
    <row r="335" spans="1:7" s="429" customFormat="1" x14ac:dyDescent="0.25">
      <c r="A335" s="14"/>
      <c r="B335" s="33"/>
      <c r="C335" s="472" t="s">
        <v>127</v>
      </c>
      <c r="D335" s="472"/>
      <c r="E335" s="472"/>
      <c r="F335" s="123"/>
      <c r="G335" s="18"/>
    </row>
    <row r="336" spans="1:7" s="429" customFormat="1" ht="16.5" thickBot="1" x14ac:dyDescent="0.3">
      <c r="A336" s="14"/>
      <c r="B336" s="35" t="s">
        <v>488</v>
      </c>
      <c r="C336" s="279" t="s">
        <v>561</v>
      </c>
      <c r="D336" s="14"/>
      <c r="E336" s="38"/>
      <c r="F336" s="123"/>
      <c r="G336" s="18"/>
    </row>
    <row r="337" spans="1:7" s="429" customFormat="1" ht="16.5" thickBot="1" x14ac:dyDescent="0.3">
      <c r="A337" s="14"/>
      <c r="B337" s="33"/>
      <c r="C337" s="51"/>
      <c r="D337" s="14"/>
      <c r="E337" s="38"/>
      <c r="F337" s="123"/>
      <c r="G337" s="18"/>
    </row>
    <row r="338" spans="1:7" s="429" customFormat="1" x14ac:dyDescent="0.25">
      <c r="A338" s="14"/>
      <c r="B338" s="33"/>
      <c r="C338" s="166" t="s">
        <v>847</v>
      </c>
      <c r="D338" s="165"/>
      <c r="E338" s="165"/>
      <c r="F338" s="123"/>
      <c r="G338" s="18"/>
    </row>
    <row r="339" spans="1:7" s="429" customFormat="1" ht="16.5" thickBot="1" x14ac:dyDescent="0.3">
      <c r="A339" s="14"/>
      <c r="B339" s="35" t="s">
        <v>489</v>
      </c>
      <c r="C339" s="279" t="s">
        <v>562</v>
      </c>
      <c r="D339" s="14"/>
      <c r="E339" s="38"/>
      <c r="F339" s="123"/>
      <c r="G339" s="18"/>
    </row>
    <row r="340" spans="1:7" s="429" customFormat="1" ht="16.5" thickBot="1" x14ac:dyDescent="0.3">
      <c r="A340" s="14"/>
      <c r="B340" s="24"/>
      <c r="C340" s="51"/>
      <c r="D340" s="14"/>
      <c r="E340" s="38"/>
      <c r="F340" s="123"/>
      <c r="G340" s="18"/>
    </row>
    <row r="341" spans="1:7" s="429" customFormat="1" x14ac:dyDescent="0.25">
      <c r="A341" s="14"/>
      <c r="B341" s="24"/>
      <c r="C341" s="472" t="s">
        <v>126</v>
      </c>
      <c r="D341" s="472"/>
      <c r="E341" s="472"/>
      <c r="F341" s="123"/>
      <c r="G341" s="18"/>
    </row>
    <row r="342" spans="1:7" s="429" customFormat="1" x14ac:dyDescent="0.25">
      <c r="A342" s="14"/>
      <c r="B342" s="24"/>
      <c r="C342" s="38"/>
      <c r="D342" s="4"/>
      <c r="E342" s="48"/>
      <c r="F342" s="123"/>
      <c r="G342" s="18"/>
    </row>
    <row r="343" spans="1:7" s="429" customFormat="1" ht="15.75" customHeight="1" x14ac:dyDescent="0.25">
      <c r="A343" s="14"/>
      <c r="B343" s="294" t="s">
        <v>490</v>
      </c>
      <c r="C343" s="283" t="s">
        <v>586</v>
      </c>
      <c r="D343" s="48"/>
      <c r="E343" s="38"/>
      <c r="F343" s="123"/>
      <c r="G343" s="18"/>
    </row>
    <row r="344" spans="1:7" s="429" customFormat="1" x14ac:dyDescent="0.25">
      <c r="A344" s="14"/>
      <c r="B344" s="294"/>
      <c r="C344" s="475" t="s">
        <v>778</v>
      </c>
      <c r="D344" s="475"/>
      <c r="E344" s="475"/>
      <c r="F344" s="123"/>
      <c r="G344" s="18"/>
    </row>
    <row r="345" spans="1:7" s="429" customFormat="1" x14ac:dyDescent="0.25">
      <c r="A345" s="14"/>
      <c r="B345" s="24"/>
      <c r="C345" s="38"/>
      <c r="D345" s="4"/>
      <c r="E345" s="38"/>
      <c r="F345" s="123"/>
      <c r="G345" s="18"/>
    </row>
    <row r="346" spans="1:7" s="429" customFormat="1" ht="16.5" thickBot="1" x14ac:dyDescent="0.3">
      <c r="A346" s="14"/>
      <c r="B346" s="35" t="s">
        <v>491</v>
      </c>
      <c r="C346" s="279" t="s">
        <v>576</v>
      </c>
      <c r="D346" s="48"/>
      <c r="E346" s="38"/>
      <c r="F346" s="123"/>
      <c r="G346" s="18"/>
    </row>
    <row r="347" spans="1:7" s="429" customFormat="1" ht="16.5" thickBot="1" x14ac:dyDescent="0.3">
      <c r="A347" s="14"/>
      <c r="B347" s="80"/>
      <c r="C347" s="22"/>
      <c r="D347" s="27"/>
      <c r="E347" s="38"/>
      <c r="F347" s="123"/>
      <c r="G347" s="18"/>
    </row>
    <row r="348" spans="1:7" s="429" customFormat="1" x14ac:dyDescent="0.25">
      <c r="A348" s="14"/>
      <c r="B348" s="80"/>
      <c r="C348" s="472" t="s">
        <v>850</v>
      </c>
      <c r="D348" s="472"/>
      <c r="E348" s="472"/>
      <c r="F348" s="123"/>
      <c r="G348" s="18"/>
    </row>
    <row r="349" spans="1:7" s="429" customFormat="1" ht="16.5" thickBot="1" x14ac:dyDescent="0.3">
      <c r="A349" s="14"/>
      <c r="B349" s="35" t="s">
        <v>492</v>
      </c>
      <c r="C349" s="279" t="s">
        <v>563</v>
      </c>
      <c r="D349" s="27"/>
      <c r="E349" s="38"/>
      <c r="F349" s="123"/>
      <c r="G349" s="18"/>
    </row>
    <row r="350" spans="1:7" s="429" customFormat="1" ht="16.5" thickBot="1" x14ac:dyDescent="0.3">
      <c r="A350" s="14"/>
      <c r="B350" s="33"/>
      <c r="C350" s="51"/>
      <c r="D350" s="27"/>
      <c r="E350" s="48"/>
      <c r="F350" s="123"/>
      <c r="G350" s="18"/>
    </row>
    <row r="351" spans="1:7" s="429" customFormat="1" x14ac:dyDescent="0.25">
      <c r="A351" s="14"/>
      <c r="B351" s="35"/>
      <c r="C351" s="472" t="s">
        <v>841</v>
      </c>
      <c r="D351" s="472"/>
      <c r="E351" s="472"/>
      <c r="F351" s="123"/>
      <c r="G351" s="18"/>
    </row>
    <row r="352" spans="1:7" s="429" customFormat="1" ht="16.5" thickBot="1" x14ac:dyDescent="0.3">
      <c r="A352" s="14"/>
      <c r="B352" s="35" t="s">
        <v>493</v>
      </c>
      <c r="C352" s="279" t="s">
        <v>143</v>
      </c>
      <c r="D352" s="14"/>
      <c r="E352" s="38"/>
      <c r="F352" s="123"/>
      <c r="G352" s="18"/>
    </row>
    <row r="353" spans="1:7" s="429" customFormat="1" ht="16.5" thickBot="1" x14ac:dyDescent="0.3">
      <c r="A353" s="14"/>
      <c r="B353" s="33"/>
      <c r="C353" s="51"/>
      <c r="D353" s="14"/>
      <c r="E353" s="38"/>
      <c r="F353" s="123"/>
      <c r="G353" s="18"/>
    </row>
    <row r="354" spans="1:7" s="429" customFormat="1" x14ac:dyDescent="0.25">
      <c r="A354" s="14"/>
      <c r="B354" s="33"/>
      <c r="C354" s="472" t="s">
        <v>846</v>
      </c>
      <c r="D354" s="472"/>
      <c r="E354" s="472"/>
      <c r="F354" s="123"/>
      <c r="G354" s="18"/>
    </row>
    <row r="355" spans="1:7" s="429" customFormat="1" ht="16.5" thickBot="1" x14ac:dyDescent="0.3">
      <c r="A355" s="14"/>
      <c r="B355" s="35" t="s">
        <v>494</v>
      </c>
      <c r="C355" s="279" t="s">
        <v>144</v>
      </c>
      <c r="D355" s="14"/>
      <c r="E355" s="38"/>
      <c r="F355" s="123"/>
      <c r="G355" s="18"/>
    </row>
    <row r="356" spans="1:7" s="429" customFormat="1" ht="16.5" thickBot="1" x14ac:dyDescent="0.3">
      <c r="A356" s="14"/>
      <c r="B356" s="33"/>
      <c r="C356" s="51"/>
      <c r="D356" s="14"/>
      <c r="E356" s="38"/>
      <c r="F356" s="123"/>
      <c r="G356" s="18"/>
    </row>
    <row r="357" spans="1:7" s="429" customFormat="1" x14ac:dyDescent="0.25">
      <c r="A357" s="14"/>
      <c r="B357" s="33"/>
      <c r="C357" s="472" t="s">
        <v>127</v>
      </c>
      <c r="D357" s="472"/>
      <c r="E357" s="472"/>
      <c r="F357" s="123"/>
      <c r="G357" s="18"/>
    </row>
    <row r="358" spans="1:7" s="429" customFormat="1" ht="16.5" thickBot="1" x14ac:dyDescent="0.3">
      <c r="A358" s="14"/>
      <c r="B358" s="35" t="s">
        <v>495</v>
      </c>
      <c r="C358" s="279" t="s">
        <v>561</v>
      </c>
      <c r="D358" s="14"/>
      <c r="E358" s="38"/>
      <c r="F358" s="123"/>
      <c r="G358" s="18"/>
    </row>
    <row r="359" spans="1:7" s="429" customFormat="1" ht="16.5" thickBot="1" x14ac:dyDescent="0.3">
      <c r="A359" s="14"/>
      <c r="B359" s="33"/>
      <c r="C359" s="51"/>
      <c r="D359" s="14"/>
      <c r="E359" s="38"/>
      <c r="F359" s="123"/>
      <c r="G359" s="18"/>
    </row>
    <row r="360" spans="1:7" s="429" customFormat="1" x14ac:dyDescent="0.25">
      <c r="A360" s="14"/>
      <c r="B360" s="33"/>
      <c r="C360" s="166" t="s">
        <v>847</v>
      </c>
      <c r="D360" s="165"/>
      <c r="E360" s="165"/>
      <c r="F360" s="123"/>
      <c r="G360" s="18"/>
    </row>
    <row r="361" spans="1:7" s="429" customFormat="1" ht="16.5" thickBot="1" x14ac:dyDescent="0.3">
      <c r="A361" s="14"/>
      <c r="B361" s="35" t="s">
        <v>496</v>
      </c>
      <c r="C361" s="279" t="s">
        <v>562</v>
      </c>
      <c r="D361" s="14"/>
      <c r="E361" s="38"/>
      <c r="F361" s="123"/>
      <c r="G361" s="18"/>
    </row>
    <row r="362" spans="1:7" s="429" customFormat="1" ht="16.5" thickBot="1" x14ac:dyDescent="0.3">
      <c r="A362" s="14"/>
      <c r="B362" s="24"/>
      <c r="C362" s="51"/>
      <c r="D362" s="14"/>
      <c r="E362" s="38"/>
      <c r="F362" s="123"/>
      <c r="G362" s="18"/>
    </row>
    <row r="363" spans="1:7" s="429" customFormat="1" x14ac:dyDescent="0.25">
      <c r="A363" s="14"/>
      <c r="B363" s="24"/>
      <c r="C363" s="472" t="s">
        <v>126</v>
      </c>
      <c r="D363" s="472"/>
      <c r="E363" s="472"/>
      <c r="F363" s="123"/>
      <c r="G363" s="18"/>
    </row>
    <row r="364" spans="1:7" s="429" customFormat="1" x14ac:dyDescent="0.25">
      <c r="A364" s="14"/>
      <c r="B364" s="275"/>
      <c r="C364" s="4"/>
      <c r="D364" s="4"/>
      <c r="E364" s="14"/>
      <c r="F364" s="123"/>
      <c r="G364" s="18"/>
    </row>
    <row r="365" spans="1:7" s="429" customFormat="1" x14ac:dyDescent="0.25">
      <c r="A365" s="14"/>
      <c r="B365" s="294" t="s">
        <v>497</v>
      </c>
      <c r="C365" s="283" t="s">
        <v>587</v>
      </c>
      <c r="D365" s="48"/>
      <c r="E365" s="14"/>
      <c r="F365" s="123"/>
      <c r="G365" s="18"/>
    </row>
    <row r="366" spans="1:7" s="429" customFormat="1" ht="65.25" customHeight="1" x14ac:dyDescent="0.25">
      <c r="A366" s="14"/>
      <c r="B366" s="294"/>
      <c r="C366" s="475" t="s">
        <v>771</v>
      </c>
      <c r="D366" s="475"/>
      <c r="E366" s="475"/>
      <c r="F366" s="123"/>
      <c r="G366" s="18"/>
    </row>
    <row r="367" spans="1:7" s="429" customFormat="1" x14ac:dyDescent="0.25">
      <c r="A367" s="14"/>
      <c r="B367" s="24"/>
      <c r="C367" s="38"/>
      <c r="D367" s="4"/>
      <c r="E367" s="48"/>
      <c r="F367" s="123"/>
      <c r="G367" s="18"/>
    </row>
    <row r="368" spans="1:7" s="429" customFormat="1" ht="16.5" thickBot="1" x14ac:dyDescent="0.3">
      <c r="A368" s="14"/>
      <c r="B368" s="35" t="s">
        <v>498</v>
      </c>
      <c r="C368" s="279" t="s">
        <v>576</v>
      </c>
      <c r="D368" s="48"/>
      <c r="E368" s="30"/>
      <c r="F368" s="123"/>
      <c r="G368" s="18"/>
    </row>
    <row r="369" spans="1:7" s="429" customFormat="1" ht="16.5" thickBot="1" x14ac:dyDescent="0.3">
      <c r="A369" s="14"/>
      <c r="B369" s="80"/>
      <c r="C369" s="22"/>
      <c r="D369" s="27"/>
      <c r="E369" s="48"/>
      <c r="F369" s="123"/>
      <c r="G369" s="18"/>
    </row>
    <row r="370" spans="1:7" s="429" customFormat="1" x14ac:dyDescent="0.25">
      <c r="A370" s="14"/>
      <c r="B370" s="80"/>
      <c r="C370" s="472" t="s">
        <v>850</v>
      </c>
      <c r="D370" s="472"/>
      <c r="E370" s="472"/>
      <c r="F370" s="123"/>
      <c r="G370" s="18"/>
    </row>
    <row r="371" spans="1:7" s="429" customFormat="1" ht="16.5" thickBot="1" x14ac:dyDescent="0.3">
      <c r="A371" s="14"/>
      <c r="B371" s="35" t="s">
        <v>499</v>
      </c>
      <c r="C371" s="279" t="s">
        <v>563</v>
      </c>
      <c r="D371" s="27"/>
      <c r="E371" s="38"/>
      <c r="F371" s="123"/>
      <c r="G371" s="18"/>
    </row>
    <row r="372" spans="1:7" s="429" customFormat="1" ht="16.5" thickBot="1" x14ac:dyDescent="0.3">
      <c r="A372" s="14"/>
      <c r="B372" s="33"/>
      <c r="C372" s="51"/>
      <c r="D372" s="27"/>
      <c r="E372" s="48"/>
      <c r="F372" s="123"/>
      <c r="G372" s="18"/>
    </row>
    <row r="373" spans="1:7" s="429" customFormat="1" x14ac:dyDescent="0.25">
      <c r="A373" s="14"/>
      <c r="B373" s="35"/>
      <c r="C373" s="472" t="s">
        <v>841</v>
      </c>
      <c r="D373" s="472"/>
      <c r="E373" s="472"/>
      <c r="F373" s="123"/>
      <c r="G373" s="18"/>
    </row>
    <row r="374" spans="1:7" s="429" customFormat="1" ht="16.5" thickBot="1" x14ac:dyDescent="0.3">
      <c r="A374" s="14"/>
      <c r="B374" s="35" t="s">
        <v>500</v>
      </c>
      <c r="C374" s="279" t="s">
        <v>143</v>
      </c>
      <c r="D374" s="14"/>
      <c r="E374" s="38"/>
      <c r="F374" s="123"/>
      <c r="G374" s="18"/>
    </row>
    <row r="375" spans="1:7" s="429" customFormat="1" ht="16.5" thickBot="1" x14ac:dyDescent="0.3">
      <c r="A375" s="14"/>
      <c r="B375" s="33"/>
      <c r="C375" s="51"/>
      <c r="D375" s="14"/>
      <c r="E375" s="38"/>
      <c r="F375" s="123"/>
      <c r="G375" s="18"/>
    </row>
    <row r="376" spans="1:7" s="429" customFormat="1" x14ac:dyDescent="0.25">
      <c r="A376" s="14"/>
      <c r="B376" s="33"/>
      <c r="C376" s="472" t="s">
        <v>846</v>
      </c>
      <c r="D376" s="472"/>
      <c r="E376" s="472"/>
      <c r="F376" s="123"/>
      <c r="G376" s="18"/>
    </row>
    <row r="377" spans="1:7" s="429" customFormat="1" ht="16.5" thickBot="1" x14ac:dyDescent="0.3">
      <c r="A377" s="14"/>
      <c r="B377" s="35" t="s">
        <v>501</v>
      </c>
      <c r="C377" s="279" t="s">
        <v>144</v>
      </c>
      <c r="D377" s="14"/>
      <c r="E377" s="38"/>
      <c r="F377" s="123"/>
      <c r="G377" s="18"/>
    </row>
    <row r="378" spans="1:7" s="429" customFormat="1" ht="16.5" thickBot="1" x14ac:dyDescent="0.3">
      <c r="A378" s="14"/>
      <c r="B378" s="33"/>
      <c r="C378" s="51"/>
      <c r="D378" s="14"/>
      <c r="E378" s="38"/>
      <c r="F378" s="123"/>
      <c r="G378" s="18"/>
    </row>
    <row r="379" spans="1:7" s="429" customFormat="1" x14ac:dyDescent="0.25">
      <c r="A379" s="14"/>
      <c r="B379" s="33"/>
      <c r="C379" s="472" t="s">
        <v>127</v>
      </c>
      <c r="D379" s="472"/>
      <c r="E379" s="472"/>
      <c r="F379" s="123"/>
      <c r="G379" s="18"/>
    </row>
    <row r="380" spans="1:7" s="429" customFormat="1" ht="16.5" thickBot="1" x14ac:dyDescent="0.3">
      <c r="A380" s="14"/>
      <c r="B380" s="35" t="s">
        <v>502</v>
      </c>
      <c r="C380" s="279" t="s">
        <v>561</v>
      </c>
      <c r="D380" s="14"/>
      <c r="E380" s="38"/>
      <c r="F380" s="123"/>
      <c r="G380" s="18"/>
    </row>
    <row r="381" spans="1:7" s="429" customFormat="1" ht="16.5" thickBot="1" x14ac:dyDescent="0.3">
      <c r="A381" s="14"/>
      <c r="B381" s="33"/>
      <c r="C381" s="51"/>
      <c r="D381" s="14"/>
      <c r="E381" s="38"/>
      <c r="F381" s="123"/>
      <c r="G381" s="18"/>
    </row>
    <row r="382" spans="1:7" s="429" customFormat="1" x14ac:dyDescent="0.25">
      <c r="A382" s="14"/>
      <c r="B382" s="33"/>
      <c r="C382" s="166" t="s">
        <v>847</v>
      </c>
      <c r="D382" s="165"/>
      <c r="E382" s="165"/>
      <c r="F382" s="123"/>
      <c r="G382" s="18"/>
    </row>
    <row r="383" spans="1:7" s="429" customFormat="1" ht="16.5" thickBot="1" x14ac:dyDescent="0.3">
      <c r="A383" s="14"/>
      <c r="B383" s="35" t="s">
        <v>503</v>
      </c>
      <c r="C383" s="279" t="s">
        <v>562</v>
      </c>
      <c r="D383" s="14"/>
      <c r="E383" s="38"/>
      <c r="F383" s="123"/>
      <c r="G383" s="18"/>
    </row>
    <row r="384" spans="1:7" s="429" customFormat="1" ht="16.5" thickBot="1" x14ac:dyDescent="0.3">
      <c r="A384" s="14"/>
      <c r="B384" s="24"/>
      <c r="C384" s="51"/>
      <c r="D384" s="14"/>
      <c r="E384" s="38"/>
      <c r="F384" s="123"/>
      <c r="G384" s="18"/>
    </row>
    <row r="385" spans="1:7" s="429" customFormat="1" x14ac:dyDescent="0.25">
      <c r="A385" s="14"/>
      <c r="B385" s="24"/>
      <c r="C385" s="472" t="s">
        <v>126</v>
      </c>
      <c r="D385" s="472"/>
      <c r="E385" s="472"/>
      <c r="F385" s="123"/>
      <c r="G385" s="18"/>
    </row>
    <row r="386" spans="1:7" s="429" customFormat="1" x14ac:dyDescent="0.25">
      <c r="A386" s="14"/>
      <c r="B386" s="29"/>
      <c r="C386" s="167"/>
      <c r="D386" s="167"/>
      <c r="E386" s="167"/>
      <c r="F386" s="125"/>
      <c r="G386" s="18"/>
    </row>
    <row r="387" spans="1:7" s="429" customFormat="1" x14ac:dyDescent="0.25">
      <c r="A387" s="14"/>
      <c r="B387" s="14"/>
      <c r="C387" s="276"/>
      <c r="D387" s="276"/>
      <c r="E387" s="276"/>
      <c r="F387" s="18"/>
      <c r="G387" s="18"/>
    </row>
    <row r="388" spans="1:7" s="429" customFormat="1" x14ac:dyDescent="0.25">
      <c r="A388" s="14"/>
      <c r="B388" s="274"/>
      <c r="C388" s="298"/>
      <c r="D388" s="298"/>
      <c r="E388" s="280"/>
      <c r="F388" s="122"/>
      <c r="G388" s="18"/>
    </row>
    <row r="389" spans="1:7" s="429" customFormat="1" ht="35.25" customHeight="1" x14ac:dyDescent="0.25">
      <c r="A389" s="14"/>
      <c r="B389" s="294">
        <v>6</v>
      </c>
      <c r="C389" s="492" t="s">
        <v>801</v>
      </c>
      <c r="D389" s="492"/>
      <c r="E389" s="492"/>
      <c r="F389" s="123"/>
      <c r="G389" s="18"/>
    </row>
    <row r="390" spans="1:7" s="429" customFormat="1" x14ac:dyDescent="0.25">
      <c r="A390" s="14"/>
      <c r="B390" s="294"/>
      <c r="C390" s="4"/>
      <c r="D390" s="4"/>
      <c r="E390" s="116"/>
      <c r="F390" s="123"/>
      <c r="G390" s="18"/>
    </row>
    <row r="391" spans="1:7" s="429" customFormat="1" ht="16.5" thickBot="1" x14ac:dyDescent="0.3">
      <c r="A391" s="14"/>
      <c r="B391" s="35" t="s">
        <v>79</v>
      </c>
      <c r="C391" s="279" t="s">
        <v>576</v>
      </c>
      <c r="D391" s="48"/>
      <c r="E391" s="30"/>
      <c r="F391" s="123"/>
      <c r="G391" s="18"/>
    </row>
    <row r="392" spans="1:7" s="429" customFormat="1" ht="16.5" thickBot="1" x14ac:dyDescent="0.3">
      <c r="A392" s="14"/>
      <c r="B392" s="80"/>
      <c r="C392" s="22"/>
      <c r="D392" s="4"/>
      <c r="E392" s="48"/>
      <c r="F392" s="123"/>
      <c r="G392" s="18"/>
    </row>
    <row r="393" spans="1:7" s="429" customFormat="1" x14ac:dyDescent="0.25">
      <c r="A393" s="14"/>
      <c r="B393" s="80"/>
      <c r="C393" s="472" t="s">
        <v>850</v>
      </c>
      <c r="D393" s="472"/>
      <c r="E393" s="472"/>
      <c r="F393" s="123"/>
      <c r="G393" s="18"/>
    </row>
    <row r="394" spans="1:7" s="429" customFormat="1" ht="16.5" thickBot="1" x14ac:dyDescent="0.3">
      <c r="A394" s="14"/>
      <c r="B394" s="35" t="s">
        <v>80</v>
      </c>
      <c r="C394" s="279" t="s">
        <v>563</v>
      </c>
      <c r="D394" s="4"/>
      <c r="E394" s="38"/>
      <c r="F394" s="123"/>
      <c r="G394" s="18"/>
    </row>
    <row r="395" spans="1:7" s="429" customFormat="1" ht="16.5" thickBot="1" x14ac:dyDescent="0.3">
      <c r="A395" s="14"/>
      <c r="B395" s="33"/>
      <c r="C395" s="51"/>
      <c r="D395" s="4"/>
      <c r="E395" s="48"/>
      <c r="F395" s="123"/>
      <c r="G395" s="18"/>
    </row>
    <row r="396" spans="1:7" s="429" customFormat="1" x14ac:dyDescent="0.25">
      <c r="A396" s="14"/>
      <c r="B396" s="35"/>
      <c r="C396" s="472" t="s">
        <v>841</v>
      </c>
      <c r="D396" s="472"/>
      <c r="E396" s="472"/>
      <c r="F396" s="123"/>
      <c r="G396" s="18"/>
    </row>
    <row r="397" spans="1:7" s="429" customFormat="1" ht="16.5" thickBot="1" x14ac:dyDescent="0.3">
      <c r="A397" s="14"/>
      <c r="B397" s="35" t="s">
        <v>98</v>
      </c>
      <c r="C397" s="279" t="s">
        <v>143</v>
      </c>
      <c r="D397" s="14"/>
      <c r="E397" s="38"/>
      <c r="F397" s="123"/>
      <c r="G397" s="18"/>
    </row>
    <row r="398" spans="1:7" s="429" customFormat="1" ht="16.5" thickBot="1" x14ac:dyDescent="0.3">
      <c r="A398" s="14"/>
      <c r="B398" s="33"/>
      <c r="C398" s="51"/>
      <c r="D398" s="14"/>
      <c r="E398" s="38"/>
      <c r="F398" s="123"/>
      <c r="G398" s="18"/>
    </row>
    <row r="399" spans="1:7" s="429" customFormat="1" x14ac:dyDescent="0.25">
      <c r="A399" s="14"/>
      <c r="B399" s="33"/>
      <c r="C399" s="472" t="s">
        <v>846</v>
      </c>
      <c r="D399" s="472"/>
      <c r="E399" s="472"/>
      <c r="F399" s="123"/>
      <c r="G399" s="18"/>
    </row>
    <row r="400" spans="1:7" s="429" customFormat="1" ht="16.5" thickBot="1" x14ac:dyDescent="0.3">
      <c r="A400" s="14"/>
      <c r="B400" s="35" t="s">
        <v>99</v>
      </c>
      <c r="C400" s="279" t="s">
        <v>145</v>
      </c>
      <c r="D400" s="14"/>
      <c r="E400" s="38"/>
      <c r="F400" s="123"/>
      <c r="G400" s="18"/>
    </row>
    <row r="401" spans="1:7" s="429" customFormat="1" ht="16.5" thickBot="1" x14ac:dyDescent="0.3">
      <c r="A401" s="14"/>
      <c r="B401" s="33"/>
      <c r="C401" s="51"/>
      <c r="D401" s="14"/>
      <c r="E401" s="38"/>
      <c r="F401" s="123"/>
      <c r="G401" s="18"/>
    </row>
    <row r="402" spans="1:7" s="429" customFormat="1" x14ac:dyDescent="0.25">
      <c r="A402" s="14"/>
      <c r="B402" s="33"/>
      <c r="C402" s="472" t="s">
        <v>127</v>
      </c>
      <c r="D402" s="472"/>
      <c r="E402" s="472"/>
      <c r="F402" s="123"/>
      <c r="G402" s="18"/>
    </row>
    <row r="403" spans="1:7" s="429" customFormat="1" ht="16.5" thickBot="1" x14ac:dyDescent="0.3">
      <c r="A403" s="14"/>
      <c r="B403" s="35" t="s">
        <v>100</v>
      </c>
      <c r="C403" s="279" t="s">
        <v>561</v>
      </c>
      <c r="D403" s="14"/>
      <c r="E403" s="38"/>
      <c r="F403" s="123"/>
      <c r="G403" s="18"/>
    </row>
    <row r="404" spans="1:7" s="429" customFormat="1" ht="16.5" thickBot="1" x14ac:dyDescent="0.3">
      <c r="A404" s="14"/>
      <c r="B404" s="33"/>
      <c r="C404" s="51"/>
      <c r="D404" s="14"/>
      <c r="E404" s="38"/>
      <c r="F404" s="123"/>
      <c r="G404" s="18"/>
    </row>
    <row r="405" spans="1:7" s="429" customFormat="1" x14ac:dyDescent="0.25">
      <c r="A405" s="14"/>
      <c r="B405" s="33"/>
      <c r="C405" s="166" t="s">
        <v>847</v>
      </c>
      <c r="D405" s="165"/>
      <c r="E405" s="165"/>
      <c r="F405" s="123"/>
      <c r="G405" s="18"/>
    </row>
    <row r="406" spans="1:7" s="429" customFormat="1" ht="16.5" thickBot="1" x14ac:dyDescent="0.3">
      <c r="A406" s="14"/>
      <c r="B406" s="35" t="s">
        <v>101</v>
      </c>
      <c r="C406" s="279" t="s">
        <v>562</v>
      </c>
      <c r="D406" s="14"/>
      <c r="E406" s="38"/>
      <c r="F406" s="123"/>
      <c r="G406" s="18"/>
    </row>
    <row r="407" spans="1:7" s="429" customFormat="1" ht="16.5" thickBot="1" x14ac:dyDescent="0.3">
      <c r="A407" s="14"/>
      <c r="B407" s="24"/>
      <c r="C407" s="51"/>
      <c r="D407" s="14"/>
      <c r="E407" s="38"/>
      <c r="F407" s="123"/>
      <c r="G407" s="18"/>
    </row>
    <row r="408" spans="1:7" s="429" customFormat="1" x14ac:dyDescent="0.25">
      <c r="A408" s="14"/>
      <c r="B408" s="24"/>
      <c r="C408" s="472" t="s">
        <v>126</v>
      </c>
      <c r="D408" s="472"/>
      <c r="E408" s="472"/>
      <c r="F408" s="123"/>
      <c r="G408" s="18"/>
    </row>
    <row r="409" spans="1:7" s="429" customFormat="1" x14ac:dyDescent="0.25">
      <c r="A409" s="14"/>
      <c r="B409" s="29"/>
      <c r="C409" s="167"/>
      <c r="D409" s="167"/>
      <c r="E409" s="167"/>
      <c r="F409" s="125"/>
      <c r="G409" s="18"/>
    </row>
    <row r="410" spans="1:7" s="429" customFormat="1" x14ac:dyDescent="0.25">
      <c r="A410" s="14"/>
      <c r="B410" s="14"/>
      <c r="C410" s="276"/>
      <c r="D410" s="276"/>
      <c r="E410" s="276"/>
      <c r="F410" s="18"/>
      <c r="G410" s="18"/>
    </row>
    <row r="411" spans="1:7" s="429" customFormat="1" x14ac:dyDescent="0.25">
      <c r="A411" s="14"/>
      <c r="B411" s="113"/>
      <c r="C411" s="298"/>
      <c r="D411" s="298"/>
      <c r="E411" s="278"/>
      <c r="F411" s="122"/>
      <c r="G411" s="18"/>
    </row>
    <row r="412" spans="1:7" s="429" customFormat="1" ht="50.1" customHeight="1" x14ac:dyDescent="0.25">
      <c r="A412" s="14"/>
      <c r="B412" s="294">
        <v>7</v>
      </c>
      <c r="C412" s="488" t="s">
        <v>788</v>
      </c>
      <c r="D412" s="488"/>
      <c r="E412" s="488"/>
      <c r="F412" s="123"/>
      <c r="G412" s="18"/>
    </row>
    <row r="413" spans="1:7" s="429" customFormat="1" x14ac:dyDescent="0.25">
      <c r="A413" s="14"/>
      <c r="B413" s="294"/>
      <c r="C413" s="4"/>
      <c r="D413" s="4"/>
      <c r="E413" s="48"/>
      <c r="F413" s="123"/>
      <c r="G413" s="18"/>
    </row>
    <row r="414" spans="1:7" s="429" customFormat="1" ht="16.5" thickBot="1" x14ac:dyDescent="0.3">
      <c r="A414" s="14"/>
      <c r="B414" s="35" t="s">
        <v>136</v>
      </c>
      <c r="C414" s="279" t="s">
        <v>576</v>
      </c>
      <c r="D414" s="48"/>
      <c r="E414" s="30"/>
      <c r="F414" s="123"/>
      <c r="G414" s="18"/>
    </row>
    <row r="415" spans="1:7" s="429" customFormat="1" ht="16.5" thickBot="1" x14ac:dyDescent="0.3">
      <c r="A415" s="14"/>
      <c r="B415" s="80"/>
      <c r="C415" s="22"/>
      <c r="D415" s="4"/>
      <c r="E415" s="48"/>
      <c r="F415" s="123"/>
      <c r="G415" s="18"/>
    </row>
    <row r="416" spans="1:7" s="429" customFormat="1" x14ac:dyDescent="0.25">
      <c r="A416" s="14"/>
      <c r="B416" s="80"/>
      <c r="C416" s="472" t="s">
        <v>850</v>
      </c>
      <c r="D416" s="472"/>
      <c r="E416" s="472"/>
      <c r="F416" s="123"/>
      <c r="G416" s="18"/>
    </row>
    <row r="417" spans="1:7" s="429" customFormat="1" ht="16.5" thickBot="1" x14ac:dyDescent="0.3">
      <c r="A417" s="14"/>
      <c r="B417" s="35" t="s">
        <v>137</v>
      </c>
      <c r="C417" s="279" t="s">
        <v>563</v>
      </c>
      <c r="D417" s="4"/>
      <c r="E417" s="38"/>
      <c r="F417" s="123"/>
      <c r="G417" s="18"/>
    </row>
    <row r="418" spans="1:7" s="429" customFormat="1" ht="16.5" thickBot="1" x14ac:dyDescent="0.3">
      <c r="A418" s="14"/>
      <c r="B418" s="80"/>
      <c r="C418" s="51"/>
      <c r="D418" s="4"/>
      <c r="E418" s="38"/>
      <c r="F418" s="123"/>
      <c r="G418" s="18"/>
    </row>
    <row r="419" spans="1:7" s="429" customFormat="1" x14ac:dyDescent="0.25">
      <c r="A419" s="14"/>
      <c r="B419" s="35"/>
      <c r="C419" s="472" t="s">
        <v>841</v>
      </c>
      <c r="D419" s="472"/>
      <c r="E419" s="472"/>
      <c r="F419" s="123"/>
      <c r="G419" s="18"/>
    </row>
    <row r="420" spans="1:7" s="429" customFormat="1" ht="16.5" thickBot="1" x14ac:dyDescent="0.3">
      <c r="A420" s="14"/>
      <c r="B420" s="35" t="s">
        <v>504</v>
      </c>
      <c r="C420" s="279" t="s">
        <v>143</v>
      </c>
      <c r="D420" s="14"/>
      <c r="E420" s="38"/>
      <c r="F420" s="123"/>
      <c r="G420" s="18"/>
    </row>
    <row r="421" spans="1:7" s="429" customFormat="1" ht="16.5" thickBot="1" x14ac:dyDescent="0.3">
      <c r="A421" s="14"/>
      <c r="B421" s="33"/>
      <c r="C421" s="51"/>
      <c r="D421" s="14"/>
      <c r="E421" s="38"/>
      <c r="F421" s="123"/>
      <c r="G421" s="18"/>
    </row>
    <row r="422" spans="1:7" s="429" customFormat="1" x14ac:dyDescent="0.25">
      <c r="A422" s="14"/>
      <c r="B422" s="33"/>
      <c r="C422" s="472" t="s">
        <v>846</v>
      </c>
      <c r="D422" s="472"/>
      <c r="E422" s="472"/>
      <c r="F422" s="123"/>
      <c r="G422" s="18"/>
    </row>
    <row r="423" spans="1:7" s="429" customFormat="1" ht="16.5" thickBot="1" x14ac:dyDescent="0.3">
      <c r="A423" s="14"/>
      <c r="B423" s="35" t="s">
        <v>505</v>
      </c>
      <c r="C423" s="279" t="s">
        <v>144</v>
      </c>
      <c r="D423" s="14"/>
      <c r="E423" s="38"/>
      <c r="F423" s="123"/>
      <c r="G423" s="18"/>
    </row>
    <row r="424" spans="1:7" s="429" customFormat="1" ht="16.5" thickBot="1" x14ac:dyDescent="0.3">
      <c r="A424" s="14"/>
      <c r="B424" s="33"/>
      <c r="C424" s="51"/>
      <c r="D424" s="14"/>
      <c r="E424" s="38"/>
      <c r="F424" s="123"/>
      <c r="G424" s="18"/>
    </row>
    <row r="425" spans="1:7" s="429" customFormat="1" x14ac:dyDescent="0.25">
      <c r="A425" s="14"/>
      <c r="B425" s="33"/>
      <c r="C425" s="472" t="s">
        <v>127</v>
      </c>
      <c r="D425" s="472"/>
      <c r="E425" s="472"/>
      <c r="F425" s="123"/>
      <c r="G425" s="18"/>
    </row>
    <row r="426" spans="1:7" s="429" customFormat="1" ht="16.5" thickBot="1" x14ac:dyDescent="0.3">
      <c r="A426" s="14"/>
      <c r="B426" s="35" t="s">
        <v>506</v>
      </c>
      <c r="C426" s="279" t="s">
        <v>561</v>
      </c>
      <c r="D426" s="14"/>
      <c r="E426" s="38"/>
      <c r="F426" s="123"/>
      <c r="G426" s="18"/>
    </row>
    <row r="427" spans="1:7" s="429" customFormat="1" ht="16.5" thickBot="1" x14ac:dyDescent="0.3">
      <c r="A427" s="14"/>
      <c r="B427" s="33"/>
      <c r="C427" s="51"/>
      <c r="D427" s="14"/>
      <c r="E427" s="38"/>
      <c r="F427" s="123"/>
      <c r="G427" s="18"/>
    </row>
    <row r="428" spans="1:7" s="429" customFormat="1" x14ac:dyDescent="0.25">
      <c r="A428" s="14"/>
      <c r="B428" s="33"/>
      <c r="C428" s="166" t="s">
        <v>847</v>
      </c>
      <c r="D428" s="165"/>
      <c r="E428" s="165"/>
      <c r="F428" s="123"/>
      <c r="G428" s="18"/>
    </row>
    <row r="429" spans="1:7" s="429" customFormat="1" ht="16.5" thickBot="1" x14ac:dyDescent="0.3">
      <c r="A429" s="14"/>
      <c r="B429" s="35" t="s">
        <v>507</v>
      </c>
      <c r="C429" s="279" t="s">
        <v>562</v>
      </c>
      <c r="D429" s="14"/>
      <c r="E429" s="38"/>
      <c r="F429" s="123"/>
      <c r="G429" s="18"/>
    </row>
    <row r="430" spans="1:7" s="429" customFormat="1" ht="16.5" thickBot="1" x14ac:dyDescent="0.3">
      <c r="A430" s="14"/>
      <c r="B430" s="24"/>
      <c r="C430" s="51"/>
      <c r="D430" s="14"/>
      <c r="E430" s="38"/>
      <c r="F430" s="123"/>
      <c r="G430" s="18"/>
    </row>
    <row r="431" spans="1:7" s="429" customFormat="1" x14ac:dyDescent="0.25">
      <c r="A431" s="14"/>
      <c r="B431" s="24"/>
      <c r="C431" s="472" t="s">
        <v>126</v>
      </c>
      <c r="D431" s="472"/>
      <c r="E431" s="472"/>
      <c r="F431" s="123"/>
      <c r="G431" s="18"/>
    </row>
    <row r="432" spans="1:7" s="429" customFormat="1" x14ac:dyDescent="0.25">
      <c r="A432" s="14"/>
      <c r="B432" s="29"/>
      <c r="C432" s="36"/>
      <c r="D432" s="36"/>
      <c r="E432" s="79"/>
      <c r="F432" s="125"/>
      <c r="G432" s="18"/>
    </row>
    <row r="433" spans="1:7" s="429" customFormat="1" x14ac:dyDescent="0.25">
      <c r="A433" s="14"/>
      <c r="B433" s="160"/>
      <c r="C433" s="38"/>
      <c r="D433" s="38"/>
      <c r="E433" s="48"/>
      <c r="F433" s="18"/>
      <c r="G433" s="18"/>
    </row>
    <row r="434" spans="1:7" s="429" customFormat="1" x14ac:dyDescent="0.25">
      <c r="A434" s="14"/>
      <c r="B434" s="293"/>
      <c r="C434" s="132"/>
      <c r="D434" s="132"/>
      <c r="E434" s="278"/>
      <c r="F434" s="122"/>
      <c r="G434" s="18"/>
    </row>
    <row r="435" spans="1:7" s="429" customFormat="1" x14ac:dyDescent="0.25">
      <c r="A435" s="14"/>
      <c r="B435" s="294">
        <v>8</v>
      </c>
      <c r="C435" s="283" t="s">
        <v>17</v>
      </c>
      <c r="D435" s="4"/>
      <c r="E435" s="4"/>
      <c r="F435" s="123"/>
      <c r="G435" s="18"/>
    </row>
    <row r="436" spans="1:7" s="429" customFormat="1" x14ac:dyDescent="0.25">
      <c r="A436" s="14"/>
      <c r="B436" s="275"/>
      <c r="C436" s="48"/>
      <c r="D436" s="48"/>
      <c r="E436" s="48"/>
      <c r="F436" s="123"/>
      <c r="G436" s="18"/>
    </row>
    <row r="437" spans="1:7" s="429" customFormat="1" x14ac:dyDescent="0.25">
      <c r="A437" s="14"/>
      <c r="B437" s="294" t="s">
        <v>102</v>
      </c>
      <c r="C437" s="489" t="s">
        <v>588</v>
      </c>
      <c r="D437" s="490"/>
      <c r="E437" s="491"/>
      <c r="F437" s="123"/>
      <c r="G437" s="18"/>
    </row>
    <row r="438" spans="1:7" s="429" customFormat="1" x14ac:dyDescent="0.25">
      <c r="A438" s="14"/>
      <c r="B438" s="294"/>
      <c r="C438" s="478" t="s">
        <v>802</v>
      </c>
      <c r="D438" s="478"/>
      <c r="E438" s="478"/>
      <c r="F438" s="123"/>
      <c r="G438" s="18"/>
    </row>
    <row r="439" spans="1:7" s="429" customFormat="1" x14ac:dyDescent="0.25">
      <c r="A439" s="14"/>
      <c r="B439" s="294"/>
      <c r="C439" s="4"/>
      <c r="D439" s="4"/>
      <c r="E439" s="4"/>
      <c r="F439" s="123"/>
      <c r="G439" s="18"/>
    </row>
    <row r="440" spans="1:7" s="429" customFormat="1" ht="16.5" thickBot="1" x14ac:dyDescent="0.3">
      <c r="A440" s="14"/>
      <c r="B440" s="35" t="s">
        <v>508</v>
      </c>
      <c r="C440" s="279" t="s">
        <v>576</v>
      </c>
      <c r="D440" s="48"/>
      <c r="E440" s="4"/>
      <c r="F440" s="123"/>
      <c r="G440" s="18"/>
    </row>
    <row r="441" spans="1:7" s="429" customFormat="1" ht="16.5" thickBot="1" x14ac:dyDescent="0.3">
      <c r="A441" s="14"/>
      <c r="B441" s="33"/>
      <c r="C441" s="22"/>
      <c r="D441" s="4"/>
      <c r="E441" s="117"/>
      <c r="F441" s="123"/>
      <c r="G441" s="18"/>
    </row>
    <row r="442" spans="1:7" s="429" customFormat="1" x14ac:dyDescent="0.25">
      <c r="A442" s="14"/>
      <c r="B442" s="33"/>
      <c r="C442" s="472" t="s">
        <v>850</v>
      </c>
      <c r="D442" s="472"/>
      <c r="E442" s="472"/>
      <c r="F442" s="123"/>
      <c r="G442" s="18"/>
    </row>
    <row r="443" spans="1:7" s="429" customFormat="1" ht="16.5" thickBot="1" x14ac:dyDescent="0.3">
      <c r="A443" s="14"/>
      <c r="B443" s="35" t="s">
        <v>509</v>
      </c>
      <c r="C443" s="48" t="s">
        <v>563</v>
      </c>
      <c r="D443" s="4"/>
      <c r="E443" s="38"/>
      <c r="F443" s="123"/>
      <c r="G443" s="18"/>
    </row>
    <row r="444" spans="1:7" s="429" customFormat="1" ht="16.5" thickBot="1" x14ac:dyDescent="0.3">
      <c r="A444" s="14"/>
      <c r="B444" s="35"/>
      <c r="C444" s="51"/>
      <c r="D444" s="4"/>
      <c r="E444" s="38"/>
      <c r="F444" s="123"/>
      <c r="G444" s="18"/>
    </row>
    <row r="445" spans="1:7" s="429" customFormat="1" x14ac:dyDescent="0.25">
      <c r="A445" s="14"/>
      <c r="B445" s="35"/>
      <c r="C445" s="472" t="s">
        <v>841</v>
      </c>
      <c r="D445" s="472"/>
      <c r="E445" s="472"/>
      <c r="F445" s="123"/>
      <c r="G445" s="18"/>
    </row>
    <row r="446" spans="1:7" s="429" customFormat="1" ht="16.5" thickBot="1" x14ac:dyDescent="0.3">
      <c r="A446" s="14"/>
      <c r="B446" s="35" t="s">
        <v>510</v>
      </c>
      <c r="C446" s="279" t="s">
        <v>143</v>
      </c>
      <c r="D446" s="14"/>
      <c r="E446" s="38"/>
      <c r="F446" s="123"/>
      <c r="G446" s="18"/>
    </row>
    <row r="447" spans="1:7" s="429" customFormat="1" ht="16.5" thickBot="1" x14ac:dyDescent="0.3">
      <c r="A447" s="14"/>
      <c r="B447" s="33"/>
      <c r="C447" s="51"/>
      <c r="D447" s="14"/>
      <c r="E447" s="38"/>
      <c r="F447" s="123"/>
      <c r="G447" s="18"/>
    </row>
    <row r="448" spans="1:7" s="429" customFormat="1" x14ac:dyDescent="0.25">
      <c r="A448" s="14"/>
      <c r="B448" s="33"/>
      <c r="C448" s="472" t="s">
        <v>846</v>
      </c>
      <c r="D448" s="472"/>
      <c r="E448" s="472"/>
      <c r="F448" s="123"/>
      <c r="G448" s="18"/>
    </row>
    <row r="449" spans="1:7" s="429" customFormat="1" ht="16.5" thickBot="1" x14ac:dyDescent="0.3">
      <c r="A449" s="14"/>
      <c r="B449" s="35" t="s">
        <v>511</v>
      </c>
      <c r="C449" s="279" t="s">
        <v>144</v>
      </c>
      <c r="D449" s="14"/>
      <c r="E449" s="38"/>
      <c r="F449" s="123"/>
      <c r="G449" s="18"/>
    </row>
    <row r="450" spans="1:7" s="429" customFormat="1" ht="16.5" thickBot="1" x14ac:dyDescent="0.3">
      <c r="A450" s="14"/>
      <c r="B450" s="33"/>
      <c r="C450" s="51"/>
      <c r="D450" s="14"/>
      <c r="E450" s="38"/>
      <c r="F450" s="123"/>
      <c r="G450" s="18"/>
    </row>
    <row r="451" spans="1:7" s="429" customFormat="1" x14ac:dyDescent="0.25">
      <c r="A451" s="14"/>
      <c r="B451" s="33"/>
      <c r="C451" s="472" t="s">
        <v>127</v>
      </c>
      <c r="D451" s="472"/>
      <c r="E451" s="472"/>
      <c r="F451" s="123"/>
      <c r="G451" s="18"/>
    </row>
    <row r="452" spans="1:7" s="429" customFormat="1" ht="16.5" thickBot="1" x14ac:dyDescent="0.3">
      <c r="A452" s="14"/>
      <c r="B452" s="35" t="s">
        <v>512</v>
      </c>
      <c r="C452" s="279" t="s">
        <v>561</v>
      </c>
      <c r="D452" s="14"/>
      <c r="E452" s="38"/>
      <c r="F452" s="123"/>
      <c r="G452" s="18"/>
    </row>
    <row r="453" spans="1:7" s="429" customFormat="1" ht="16.5" thickBot="1" x14ac:dyDescent="0.3">
      <c r="A453" s="14"/>
      <c r="B453" s="33"/>
      <c r="C453" s="51"/>
      <c r="D453" s="14"/>
      <c r="E453" s="38"/>
      <c r="F453" s="123"/>
      <c r="G453" s="18"/>
    </row>
    <row r="454" spans="1:7" s="429" customFormat="1" x14ac:dyDescent="0.25">
      <c r="A454" s="14"/>
      <c r="B454" s="33"/>
      <c r="C454" s="166" t="s">
        <v>847</v>
      </c>
      <c r="D454" s="165"/>
      <c r="E454" s="165"/>
      <c r="F454" s="123"/>
      <c r="G454" s="18"/>
    </row>
    <row r="455" spans="1:7" s="429" customFormat="1" ht="16.5" thickBot="1" x14ac:dyDescent="0.3">
      <c r="A455" s="14"/>
      <c r="B455" s="35" t="s">
        <v>513</v>
      </c>
      <c r="C455" s="279" t="s">
        <v>562</v>
      </c>
      <c r="D455" s="14"/>
      <c r="E455" s="38"/>
      <c r="F455" s="123"/>
      <c r="G455" s="18"/>
    </row>
    <row r="456" spans="1:7" s="429" customFormat="1" ht="16.5" thickBot="1" x14ac:dyDescent="0.3">
      <c r="A456" s="14"/>
      <c r="B456" s="24"/>
      <c r="C456" s="51"/>
      <c r="D456" s="14"/>
      <c r="E456" s="38"/>
      <c r="F456" s="123"/>
      <c r="G456" s="18"/>
    </row>
    <row r="457" spans="1:7" s="429" customFormat="1" x14ac:dyDescent="0.25">
      <c r="A457" s="14"/>
      <c r="B457" s="24"/>
      <c r="C457" s="472" t="s">
        <v>126</v>
      </c>
      <c r="D457" s="472"/>
      <c r="E457" s="472"/>
      <c r="F457" s="123"/>
      <c r="G457" s="18"/>
    </row>
    <row r="458" spans="1:7" x14ac:dyDescent="0.25">
      <c r="A458" s="11"/>
      <c r="B458" s="294"/>
      <c r="C458" s="4"/>
      <c r="D458" s="38"/>
      <c r="E458" s="11"/>
      <c r="F458" s="123"/>
      <c r="G458" s="18"/>
    </row>
    <row r="459" spans="1:7" ht="16.5" thickBot="1" x14ac:dyDescent="0.3">
      <c r="A459" s="14"/>
      <c r="B459" s="294" t="s">
        <v>103</v>
      </c>
      <c r="C459" s="471" t="s">
        <v>138</v>
      </c>
      <c r="D459" s="471"/>
      <c r="E459" s="471"/>
      <c r="F459" s="123"/>
      <c r="G459" s="18"/>
    </row>
    <row r="460" spans="1:7" ht="16.5" thickBot="1" x14ac:dyDescent="0.3">
      <c r="A460" s="14"/>
      <c r="B460" s="24"/>
      <c r="C460" s="22"/>
      <c r="D460" s="16"/>
      <c r="E460" s="11"/>
      <c r="F460" s="123"/>
      <c r="G460" s="18"/>
    </row>
    <row r="461" spans="1:7" x14ac:dyDescent="0.25">
      <c r="A461" s="14"/>
      <c r="B461" s="29"/>
      <c r="C461" s="43"/>
      <c r="D461" s="43"/>
      <c r="E461" s="119"/>
      <c r="F461" s="125"/>
      <c r="G461" s="18"/>
    </row>
    <row r="462" spans="1:7" x14ac:dyDescent="0.25">
      <c r="A462" s="11"/>
      <c r="B462" s="14"/>
      <c r="C462" s="16"/>
      <c r="D462" s="16"/>
      <c r="E462" s="11"/>
      <c r="F462" s="18"/>
      <c r="G462" s="18"/>
    </row>
    <row r="463" spans="1:7" x14ac:dyDescent="0.25">
      <c r="A463" s="11"/>
      <c r="B463" s="473">
        <v>9</v>
      </c>
      <c r="C463" s="470" t="s">
        <v>564</v>
      </c>
      <c r="D463" s="470"/>
      <c r="E463" s="470"/>
      <c r="F463" s="122"/>
      <c r="G463" s="18"/>
    </row>
    <row r="464" spans="1:7" x14ac:dyDescent="0.25">
      <c r="A464" s="11"/>
      <c r="B464" s="474"/>
      <c r="C464" s="471"/>
      <c r="D464" s="471"/>
      <c r="E464" s="471"/>
      <c r="F464" s="123"/>
      <c r="G464" s="18"/>
    </row>
    <row r="465" spans="1:7" x14ac:dyDescent="0.25">
      <c r="A465" s="11"/>
      <c r="B465" s="275"/>
      <c r="C465" s="48"/>
      <c r="D465" s="48"/>
      <c r="E465" s="48"/>
      <c r="F465" s="123"/>
      <c r="G465" s="18"/>
    </row>
    <row r="466" spans="1:7" ht="16.5" thickBot="1" x14ac:dyDescent="0.3">
      <c r="A466" s="11"/>
      <c r="B466" s="294" t="s">
        <v>839</v>
      </c>
      <c r="C466" s="471" t="s">
        <v>589</v>
      </c>
      <c r="D466" s="471"/>
      <c r="E466" s="471"/>
      <c r="F466" s="123"/>
      <c r="G466" s="18"/>
    </row>
    <row r="467" spans="1:7" ht="16.5" thickBot="1" x14ac:dyDescent="0.3">
      <c r="A467" s="11"/>
      <c r="B467" s="24"/>
      <c r="C467" s="22"/>
      <c r="D467" s="4"/>
      <c r="E467" s="11"/>
      <c r="F467" s="123"/>
      <c r="G467" s="18"/>
    </row>
    <row r="468" spans="1:7" x14ac:dyDescent="0.25">
      <c r="A468" s="11"/>
      <c r="B468" s="294" t="s">
        <v>840</v>
      </c>
      <c r="C468" s="48" t="s">
        <v>95</v>
      </c>
      <c r="D468" s="4"/>
      <c r="E468" s="11"/>
      <c r="F468" s="123"/>
      <c r="G468" s="18"/>
    </row>
    <row r="469" spans="1:7" ht="16.5" thickBot="1" x14ac:dyDescent="0.3">
      <c r="A469" s="11"/>
      <c r="B469" s="294"/>
      <c r="C469" s="168" t="s">
        <v>515</v>
      </c>
      <c r="D469" s="4"/>
      <c r="E469" s="11"/>
      <c r="F469" s="123"/>
      <c r="G469" s="18"/>
    </row>
    <row r="470" spans="1:7" ht="16.5" thickBot="1" x14ac:dyDescent="0.3">
      <c r="A470" s="11"/>
      <c r="B470" s="24"/>
      <c r="C470" s="22"/>
      <c r="D470" s="4"/>
      <c r="E470" s="11"/>
      <c r="F470" s="123"/>
      <c r="G470" s="18"/>
    </row>
    <row r="471" spans="1:7" x14ac:dyDescent="0.25">
      <c r="A471" s="11"/>
      <c r="B471" s="29"/>
      <c r="C471" s="43"/>
      <c r="D471" s="43"/>
      <c r="E471" s="119"/>
      <c r="F471" s="131"/>
      <c r="G471" s="114"/>
    </row>
    <row r="472" spans="1:7" x14ac:dyDescent="0.25">
      <c r="A472" s="11"/>
      <c r="B472" s="45"/>
      <c r="C472" s="45"/>
      <c r="D472" s="45"/>
      <c r="E472" s="45"/>
      <c r="F472" s="114"/>
      <c r="G472" s="114"/>
    </row>
    <row r="473" spans="1:7" x14ac:dyDescent="0.25">
      <c r="A473" s="11"/>
      <c r="B473" s="48"/>
      <c r="C473" s="284" t="s">
        <v>406</v>
      </c>
      <c r="D473" s="48"/>
      <c r="E473" s="48"/>
      <c r="F473" s="114"/>
      <c r="G473" s="114"/>
    </row>
    <row r="474" spans="1:7" x14ac:dyDescent="0.25">
      <c r="A474" s="11"/>
      <c r="B474" s="284"/>
      <c r="C474" s="284" t="str">
        <f>IF(OR(ISBLANK(D12),ISBLANK(E12),ISBLANK(D15),ISBLANK(E15),ISBLANK(D18),ISBLANK(E18),ISBLANK(C28),ISBLANK(C30),ISBLANK(C33),ISBLANK(C36),ISBLANK(C39),ISBLANK(C45),ISBLANK(C48),ISBLANK(C51),ISBLANK(C54),ISBLANK(C57),ISBLANK(C64),ISBLANK(C67),ISBLANK(C70),ISBLANK(C73),ISBLANK(C76),ISBLANK(C87),ISBLANK(C90),ISBLANK(C93),ISBLANK(C96),ISBLANK(C99),ISBLANK(C106),ISBLANK(C109),ISBLANK(C112),ISBLANK(C115),ISBLANK(C118),ISBLANK(C129),ISBLANK(C132),ISBLANK(C135),ISBLANK(C138),ISBLANK(C141),ISBLANK(C148),ISBLANK(C152),ISBLANK(C154),ISBLANK(C157),ISBLANK(C160),ISBLANK(C163),ISBLANK(C170),ISBLANK(C173),ISBLANK(C176),ISBLANK(C179),ISBLANK(C182),ISBLANK(C185),ISBLANK(C192),ISBLANK(C195),ISBLANK(C198),ISBLANK(C201),ISBLANK(C204),ISBLANK(C207),ISBLANK(C218),ISBLANK(C221),ISBLANK(C224),ISBLANK(C227),ISBLANK(C230),ISBLANK(C233),ISBLANK(C239),ISBLANK(C242),ISBLANK(C245),ISBLANK(C248),ISBLANK(C251),ISBLANK(C254),ISBLANK(C260),ISBLANK(C263),ISBLANK(C266),ISBLANK(C269),ISBLANK(C272),ISBLANK(C275),ISBLANK(C282),ISBLANK(C285),ISBLANK(C288),ISBLANK(C291),ISBLANK(C294),ISBLANK(C297),ISBLANK(C304),ISBLANK(C307),ISBLANK(C310),ISBLANK(C313),ISBLANK(C316),ISBLANK(C319),ISBLANK(C325),ISBLANK(C328),ISBLANK(C331),ISBLANK(C334),ISBLANK(C337),ISBLANK(C340),ISBLANK(C347),ISBLANK(C350),ISBLANK(C353),ISBLANK(C356),ISBLANK(C359),ISBLANK(C362),ISBLANK(C369),ISBLANK(C372),ISBLANK(C375),ISBLANK(C378),ISBLANK(C381),ISBLANK(C384),ISBLANK(C392),ISBLANK(C395),ISBLANK(C398),ISBLANK(C401),ISBLANK(C404),ISBLANK(C407),ISBLANK(C415),ISBLANK(C418),ISBLANK(C421),ISBLANK(C424),ISBLANK(C427),ISBLANK(C430),ISBLANK(C441),ISBLANK(C444),ISBLANK(C447),ISBLANK(C450),ISBLANK(C453),ISBLANK(C456),ISBLANK(C460),ISBLANK(C467),ISBLANK(C470)),"FALSE","TRUE")</f>
        <v>FALSE</v>
      </c>
      <c r="D474" s="284"/>
      <c r="E474" s="48"/>
      <c r="F474" s="114"/>
      <c r="G474" s="114"/>
    </row>
    <row r="475" spans="1:7" x14ac:dyDescent="0.25">
      <c r="A475" s="11"/>
      <c r="B475" s="14"/>
      <c r="C475" s="91"/>
      <c r="D475" s="91"/>
      <c r="E475" s="11"/>
      <c r="F475" s="114"/>
      <c r="G475" s="114"/>
    </row>
  </sheetData>
  <sheetProtection algorithmName="SHA-512" hashValue="HvDWW+AY6TXF2NFLwGXstUSK5BTayTxRo4G7QyLPBYuUvvrxvxP8kkSxJNojsslsFN84iyphVcI/nUCmRXJgEA==" saltValue="XFpb1JpILvs1WiRPshQR4w==" spinCount="100000" sheet="1" objects="1" scenarios="1"/>
  <mergeCells count="133">
    <mergeCell ref="C344:E344"/>
    <mergeCell ref="C419:E419"/>
    <mergeCell ref="C445:E445"/>
    <mergeCell ref="C308:E308"/>
    <mergeCell ref="C329:E329"/>
    <mergeCell ref="C351:E351"/>
    <mergeCell ref="C373:E373"/>
    <mergeCell ref="C396:E396"/>
    <mergeCell ref="C196:E196"/>
    <mergeCell ref="C222:E222"/>
    <mergeCell ref="C243:E243"/>
    <mergeCell ref="C264:E264"/>
    <mergeCell ref="C286:E286"/>
    <mergeCell ref="C332:E332"/>
    <mergeCell ref="C366:E366"/>
    <mergeCell ref="C219:E219"/>
    <mergeCell ref="C240:E240"/>
    <mergeCell ref="C261:E261"/>
    <mergeCell ref="C283:E283"/>
    <mergeCell ref="C305:E305"/>
    <mergeCell ref="C326:E326"/>
    <mergeCell ref="C348:E348"/>
    <mergeCell ref="C370:E370"/>
    <mergeCell ref="C393:E393"/>
    <mergeCell ref="C466:E466"/>
    <mergeCell ref="C133:E133"/>
    <mergeCell ref="C186:E186"/>
    <mergeCell ref="C177:E177"/>
    <mergeCell ref="C437:E437"/>
    <mergeCell ref="C205:E205"/>
    <mergeCell ref="C376:E376"/>
    <mergeCell ref="C408:E408"/>
    <mergeCell ref="C389:E389"/>
    <mergeCell ref="C457:E457"/>
    <mergeCell ref="C341:E341"/>
    <mergeCell ref="C298:E298"/>
    <mergeCell ref="C431:E431"/>
    <mergeCell ref="C422:E422"/>
    <mergeCell ref="C425:E425"/>
    <mergeCell ref="C292:E292"/>
    <mergeCell ref="C314:E314"/>
    <mergeCell ref="C438:E438"/>
    <mergeCell ref="C459:E459"/>
    <mergeCell ref="C320:E320"/>
    <mergeCell ref="C335:E335"/>
    <mergeCell ref="C357:E357"/>
    <mergeCell ref="C363:E363"/>
    <mergeCell ref="C354:E354"/>
    <mergeCell ref="B463:B464"/>
    <mergeCell ref="C402:E402"/>
    <mergeCell ref="C385:E385"/>
    <mergeCell ref="C379:E379"/>
    <mergeCell ref="C399:E399"/>
    <mergeCell ref="C448:E448"/>
    <mergeCell ref="D463:D464"/>
    <mergeCell ref="E463:E464"/>
    <mergeCell ref="C451:E451"/>
    <mergeCell ref="C463:C464"/>
    <mergeCell ref="C412:E412"/>
    <mergeCell ref="C416:E416"/>
    <mergeCell ref="C442:E442"/>
    <mergeCell ref="B6:F6"/>
    <mergeCell ref="B7:F7"/>
    <mergeCell ref="C208:E208"/>
    <mergeCell ref="C279:E279"/>
    <mergeCell ref="C199:E199"/>
    <mergeCell ref="B21:B22"/>
    <mergeCell ref="B8:B9"/>
    <mergeCell ref="C8:C9"/>
    <mergeCell ref="C155:E155"/>
    <mergeCell ref="C142:E142"/>
    <mergeCell ref="C94:E94"/>
    <mergeCell ref="C49:E49"/>
    <mergeCell ref="C267:E267"/>
    <mergeCell ref="B122:B123"/>
    <mergeCell ref="C215:E215"/>
    <mergeCell ref="C32:E32"/>
    <mergeCell ref="C225:E225"/>
    <mergeCell ref="C228:E228"/>
    <mergeCell ref="C234:E234"/>
    <mergeCell ref="C42:E42"/>
    <mergeCell ref="C126:E126"/>
    <mergeCell ref="C145:E145"/>
    <mergeCell ref="C100:E100"/>
    <mergeCell ref="C80:C81"/>
    <mergeCell ref="C311:E311"/>
    <mergeCell ref="C289:E289"/>
    <mergeCell ref="C103:E103"/>
    <mergeCell ref="C301:E301"/>
    <mergeCell ref="C270:E270"/>
    <mergeCell ref="C276:E276"/>
    <mergeCell ref="C246:E246"/>
    <mergeCell ref="C249:E249"/>
    <mergeCell ref="C255:E255"/>
    <mergeCell ref="C107:E107"/>
    <mergeCell ref="C130:E130"/>
    <mergeCell ref="C149:E149"/>
    <mergeCell ref="C171:E171"/>
    <mergeCell ref="C193:E193"/>
    <mergeCell ref="C151:E151"/>
    <mergeCell ref="B211:B212"/>
    <mergeCell ref="C40:E40"/>
    <mergeCell ref="C84:E84"/>
    <mergeCell ref="C158:E158"/>
    <mergeCell ref="C119:E119"/>
    <mergeCell ref="C164:E164"/>
    <mergeCell ref="C180:E180"/>
    <mergeCell ref="C202:E202"/>
    <mergeCell ref="C91:E91"/>
    <mergeCell ref="C167:E167"/>
    <mergeCell ref="C189:E189"/>
    <mergeCell ref="C211:E212"/>
    <mergeCell ref="C110:E110"/>
    <mergeCell ref="C122:E123"/>
    <mergeCell ref="C113:E113"/>
    <mergeCell ref="C174:E174"/>
    <mergeCell ref="C52:E52"/>
    <mergeCell ref="C68:E68"/>
    <mergeCell ref="C77:E77"/>
    <mergeCell ref="C61:E61"/>
    <mergeCell ref="C46:E46"/>
    <mergeCell ref="C65:E65"/>
    <mergeCell ref="C88:E88"/>
    <mergeCell ref="C19:E19"/>
    <mergeCell ref="C21:C22"/>
    <mergeCell ref="C58:E58"/>
    <mergeCell ref="B80:B81"/>
    <mergeCell ref="C71:E71"/>
    <mergeCell ref="C25:E25"/>
    <mergeCell ref="C38:E38"/>
    <mergeCell ref="C27:E27"/>
    <mergeCell ref="C29:E29"/>
    <mergeCell ref="C35:E35"/>
  </mergeCells>
  <conditionalFormatting sqref="C474:D474">
    <cfRule type="containsText" dxfId="226" priority="4" operator="containsText" text="TRUE">
      <formula>NOT(ISERROR(SEARCH("TRUE",C474)))</formula>
    </cfRule>
    <cfRule type="containsText" dxfId="225" priority="5" operator="containsText" text="FALSE">
      <formula>NOT(ISERROR(SEARCH("FALSE",C474)))</formula>
    </cfRule>
  </conditionalFormatting>
  <dataValidations xWindow="363" yWindow="483" count="6">
    <dataValidation operator="greaterThanOrEqual" allowBlank="1" showErrorMessage="1" promptTitle="Input data" prompt="Insert positive value" sqref="C165" xr:uid="{00000000-0002-0000-0200-000000000000}"/>
    <dataValidation type="whole" operator="greaterThanOrEqual" allowBlank="1" showInputMessage="1" showErrorMessage="1" sqref="C374 C352" xr:uid="{00000000-0002-0000-0200-000001000000}">
      <formula1>0</formula1>
    </dataValidation>
    <dataValidation type="whole" operator="greaterThanOrEqual" allowBlank="1" showInputMessage="1" showErrorMessage="1" promptTitle="Input data" prompt="Insert a non-negative integer number" sqref="D12:E12 C28 C192 C45 C64 C87 C106 C129 C148 C170 C260 C282 C304 C347 C369 C392 C415 C460 C325 C467 C470 C239 C218 C441" xr:uid="{00000000-0002-0000-0200-000002000000}">
      <formula1>0</formula1>
    </dataValidation>
    <dataValidation type="whole" operator="greaterThanOrEqual" allowBlank="1" showInputMessage="1" showErrorMessage="1" promptTitle="Input data" prompt="Insert a non negative integer value" sqref="C456 C453 C450 C447 C418 C430 C427 C424 C421 C395 C407 C404 C401 C398 C372 C384 C381 C378 C375 C350 C340 C337 C334 C331 C307 C319 C316 C313 C285 C310 D15:E16 D18:E18 C30 C33 C36 C39 C48 C51 C54 C57 C67 C70 C73 C76 C90 C93 C96 C99 C109 C112 C115 C118 C132 C135 C138 C141 C152 C154 C157 C160 C163 C328 C176 C179 C182 C185 C173 C198 C201 C204 C207 C263 C288 C291 C294 C297 C242 C266 C269 C272 C275 C221 C245 C248 C251 C254 C195 C224 C227 C230 C233 C362 C359 C356 C353 C444" xr:uid="{00000000-0002-0000-0200-000003000000}">
      <formula1>0</formula1>
    </dataValidation>
    <dataValidation type="whole" operator="greaterThanOrEqual" allowBlank="1" showInputMessage="1" showErrorMessage="1" promptTitle="Input data" prompt="Insert a non negative integer amount" sqref="D90:E90" xr:uid="{00000000-0002-0000-0200-000004000000}">
      <formula1>0</formula1>
    </dataValidation>
    <dataValidation operator="greaterThanOrEqual" allowBlank="1" showInputMessage="1" showErrorMessage="1" sqref="C151" xr:uid="{4A78AD7C-5920-4FAF-BE74-1AC66C219EC9}"/>
  </dataValidations>
  <hyperlinks>
    <hyperlink ref="C412" r:id="rId1" display="https://www.cysec.gov.cy/en-GB/legislation/SANCTIONS/" xr:uid="{00000000-0004-0000-0200-000000000000}"/>
  </hyperlinks>
  <pageMargins left="0.7" right="0.7" top="0.75" bottom="0.75" header="0.3" footer="0.3"/>
  <pageSetup paperSize="9" scale="56" fitToHeight="0" orientation="portrait" cellComments="asDisplayed" r:id="rId2"/>
  <rowBreaks count="8" manualBreakCount="8">
    <brk id="20" max="6" man="1"/>
    <brk id="79" max="6" man="1"/>
    <brk id="143" max="6" man="1"/>
    <brk id="187" max="6" man="1"/>
    <brk id="256" max="6" man="1"/>
    <brk id="321" max="6" man="1"/>
    <brk id="387" max="6" man="1"/>
    <brk id="462" max="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52"/>
  <sheetViews>
    <sheetView zoomScaleNormal="100" zoomScaleSheetLayoutView="100" workbookViewId="0"/>
  </sheetViews>
  <sheetFormatPr defaultRowHeight="15.75" x14ac:dyDescent="0.25"/>
  <cols>
    <col min="1" max="1" width="2.7109375" style="432" customWidth="1"/>
    <col min="2" max="2" width="3.42578125" style="432" customWidth="1"/>
    <col min="3" max="3" width="40.85546875" style="432" customWidth="1"/>
    <col min="4" max="4" width="18.7109375" style="432" customWidth="1"/>
    <col min="5" max="7" width="26.7109375" style="432" customWidth="1"/>
    <col min="8" max="12" width="22.42578125" style="432" customWidth="1"/>
    <col min="13" max="13" width="26.7109375" style="432" customWidth="1"/>
    <col min="14" max="14" width="2.7109375" style="432" customWidth="1"/>
    <col min="15" max="15" width="9.140625" style="433" customWidth="1"/>
    <col min="16" max="16384" width="9.140625" style="433"/>
  </cols>
  <sheetData>
    <row r="1" spans="1:18" x14ac:dyDescent="0.25">
      <c r="A1" s="3"/>
      <c r="B1" s="6" t="s">
        <v>825</v>
      </c>
      <c r="C1" s="3"/>
      <c r="D1" s="3"/>
      <c r="E1" s="3"/>
      <c r="F1" s="3"/>
      <c r="G1" s="3"/>
      <c r="H1" s="3"/>
      <c r="I1" s="3"/>
      <c r="J1" s="3"/>
      <c r="K1" s="3"/>
      <c r="L1" s="3"/>
      <c r="M1" s="3"/>
      <c r="N1" s="3"/>
    </row>
    <row r="2" spans="1:18" x14ac:dyDescent="0.25">
      <c r="A2" s="3"/>
      <c r="B2" s="3"/>
      <c r="C2" s="3"/>
      <c r="D2" s="13"/>
      <c r="E2" s="3"/>
      <c r="F2" s="3"/>
      <c r="G2" s="3"/>
      <c r="H2" s="3"/>
      <c r="I2" s="3"/>
      <c r="J2" s="3"/>
      <c r="K2" s="3"/>
      <c r="L2" s="3"/>
      <c r="M2" s="3"/>
      <c r="N2" s="3"/>
    </row>
    <row r="3" spans="1:18" x14ac:dyDescent="0.25">
      <c r="A3" s="4"/>
      <c r="B3" s="93">
        <f>'Section A'!E17</f>
        <v>0</v>
      </c>
      <c r="C3" s="4"/>
      <c r="D3" s="3"/>
      <c r="E3" s="3"/>
      <c r="F3" s="3"/>
      <c r="G3" s="3"/>
      <c r="H3" s="3"/>
      <c r="I3" s="3"/>
      <c r="J3" s="3"/>
      <c r="K3" s="3"/>
      <c r="L3" s="3"/>
      <c r="M3" s="3"/>
      <c r="N3" s="3"/>
    </row>
    <row r="4" spans="1:18" x14ac:dyDescent="0.25">
      <c r="A4" s="3"/>
      <c r="B4" s="5"/>
      <c r="C4" s="6"/>
      <c r="D4" s="6"/>
      <c r="E4" s="3"/>
      <c r="F4" s="3"/>
      <c r="G4" s="3"/>
      <c r="H4" s="3"/>
      <c r="I4" s="3"/>
      <c r="J4" s="3"/>
      <c r="K4" s="3"/>
      <c r="L4" s="3"/>
      <c r="M4" s="3"/>
      <c r="N4" s="3"/>
    </row>
    <row r="5" spans="1:18" x14ac:dyDescent="0.25">
      <c r="A5" s="3"/>
      <c r="B5" s="3"/>
      <c r="C5" s="3"/>
      <c r="D5" s="3"/>
      <c r="E5" s="3"/>
      <c r="F5" s="3"/>
      <c r="G5" s="3"/>
      <c r="H5" s="3"/>
      <c r="I5" s="3"/>
      <c r="J5" s="3"/>
      <c r="K5" s="3"/>
      <c r="L5" s="3"/>
      <c r="M5" s="3"/>
      <c r="N5" s="3"/>
    </row>
    <row r="6" spans="1:18" x14ac:dyDescent="0.25">
      <c r="A6" s="3"/>
      <c r="B6" s="462" t="s">
        <v>608</v>
      </c>
      <c r="C6" s="462"/>
      <c r="D6" s="462"/>
      <c r="E6" s="462"/>
      <c r="F6" s="462"/>
      <c r="G6" s="462"/>
      <c r="H6" s="462"/>
      <c r="I6" s="462"/>
      <c r="J6" s="462"/>
      <c r="K6" s="462"/>
      <c r="L6" s="462"/>
      <c r="M6" s="462"/>
      <c r="N6" s="3"/>
    </row>
    <row r="7" spans="1:18" ht="54" customHeight="1" x14ac:dyDescent="0.25">
      <c r="A7" s="3"/>
      <c r="B7" s="3"/>
      <c r="C7" s="516" t="s">
        <v>925</v>
      </c>
      <c r="D7" s="516"/>
      <c r="E7" s="516"/>
      <c r="F7" s="516"/>
      <c r="G7" s="516"/>
      <c r="H7" s="516"/>
      <c r="I7" s="516"/>
      <c r="J7" s="516"/>
      <c r="K7" s="516"/>
      <c r="L7" s="516"/>
      <c r="M7" s="516"/>
      <c r="N7" s="3"/>
    </row>
    <row r="8" spans="1:18" ht="78.75" x14ac:dyDescent="0.25">
      <c r="A8" s="3"/>
      <c r="B8" s="3"/>
      <c r="C8" s="140" t="s">
        <v>609</v>
      </c>
      <c r="D8" s="141" t="s">
        <v>773</v>
      </c>
      <c r="E8" s="141" t="s">
        <v>774</v>
      </c>
      <c r="F8" s="141" t="s">
        <v>519</v>
      </c>
      <c r="G8" s="141" t="s">
        <v>516</v>
      </c>
      <c r="H8" s="141" t="s">
        <v>142</v>
      </c>
      <c r="I8" s="141" t="s">
        <v>926</v>
      </c>
      <c r="J8" s="141" t="s">
        <v>775</v>
      </c>
      <c r="K8" s="141" t="s">
        <v>517</v>
      </c>
      <c r="L8" s="141" t="s">
        <v>518</v>
      </c>
      <c r="M8" s="141" t="s">
        <v>776</v>
      </c>
      <c r="N8" s="3"/>
      <c r="P8" s="434" t="b">
        <f>IF(ISNA(MATCH(FALSE,P9:P38,0)),TRUE,FALSE)</f>
        <v>1</v>
      </c>
      <c r="Q8" s="434" t="b">
        <f>IF(ISNA(MATCH(FALSE,Q9:Q38,0)),TRUE,FALSE)</f>
        <v>1</v>
      </c>
      <c r="R8" s="434" t="b">
        <f>IF(ISNA(MATCH(FALSE,R9:R38,0)),TRUE,FALSE)</f>
        <v>1</v>
      </c>
    </row>
    <row r="9" spans="1:18" x14ac:dyDescent="0.25">
      <c r="A9" s="3"/>
      <c r="B9" s="505" t="s">
        <v>61</v>
      </c>
      <c r="C9" s="502"/>
      <c r="D9" s="499"/>
      <c r="E9" s="285"/>
      <c r="F9" s="285"/>
      <c r="G9" s="513"/>
      <c r="H9" s="502"/>
      <c r="I9" s="507"/>
      <c r="J9" s="507"/>
      <c r="K9" s="507"/>
      <c r="L9" s="507"/>
      <c r="M9" s="510">
        <f>K9+L9</f>
        <v>0</v>
      </c>
      <c r="N9" s="3"/>
      <c r="P9" s="433" t="b">
        <f>IF(C9&lt;&gt;"",IF(ISNUMBER(MATCH(E9,countries,0)),TRUE,FALSE),TRUE)</f>
        <v>1</v>
      </c>
      <c r="Q9" s="433" t="b">
        <f>IF(D9&lt;&gt;"",IF(ISNUMBER(MATCH(F9,countries,0)),TRUE,FALSE),TRUE)</f>
        <v>1</v>
      </c>
    </row>
    <row r="10" spans="1:18" x14ac:dyDescent="0.25">
      <c r="A10" s="14"/>
      <c r="B10" s="505"/>
      <c r="C10" s="503"/>
      <c r="D10" s="500"/>
      <c r="E10" s="285"/>
      <c r="F10" s="285"/>
      <c r="G10" s="514"/>
      <c r="H10" s="503"/>
      <c r="I10" s="508"/>
      <c r="J10" s="508"/>
      <c r="K10" s="508"/>
      <c r="L10" s="508"/>
      <c r="M10" s="511"/>
      <c r="N10" s="3"/>
      <c r="O10" s="435" t="b">
        <f>IF(ISBLANK(C9),FALSE,IF(OR(ISBLANK(D9),ISBLANK(E9),ISBLANK(F9),ISBLANK(G9),ISBLANK(H9),ISBLANK(I9),ISBLANK(J9),ISBLANK(K9),ISBLANK(L9),ISBLANK(M9)),FALSE,TRUE))</f>
        <v>0</v>
      </c>
      <c r="P10" s="433" t="b">
        <f>IF(C9&lt;&gt;"",IF(ISNUMBER(MATCH(E10,countries,0)),TRUE,FALSE),TRUE)</f>
        <v>1</v>
      </c>
      <c r="Q10" s="433" t="b">
        <f>IF(D9&lt;&gt;"",IF(ISNUMBER(MATCH(F10,countries,0)),TRUE,FALSE),TRUE)</f>
        <v>1</v>
      </c>
      <c r="R10" s="433" t="b">
        <f>IF(C9&lt;&gt;"",IF(ISNUMBER(MATCH(G9,countries,0)),TRUE,FALSE),TRUE)</f>
        <v>1</v>
      </c>
    </row>
    <row r="11" spans="1:18" x14ac:dyDescent="0.25">
      <c r="A11" s="14"/>
      <c r="B11" s="505"/>
      <c r="C11" s="504"/>
      <c r="D11" s="501"/>
      <c r="E11" s="285"/>
      <c r="F11" s="285"/>
      <c r="G11" s="515"/>
      <c r="H11" s="504"/>
      <c r="I11" s="509"/>
      <c r="J11" s="509"/>
      <c r="K11" s="509"/>
      <c r="L11" s="509"/>
      <c r="M11" s="512"/>
      <c r="N11" s="3"/>
      <c r="P11" s="433" t="b">
        <f>IF(C9&lt;&gt;"",IF(ISNUMBER(MATCH(E11,countries,0)),TRUE,FALSE),TRUE)</f>
        <v>1</v>
      </c>
      <c r="Q11" s="433" t="b">
        <f>IF(D9&lt;&gt;"",IF(ISNUMBER(MATCH(F11,countries,0)),TRUE,FALSE),TRUE)</f>
        <v>1</v>
      </c>
    </row>
    <row r="12" spans="1:18" x14ac:dyDescent="0.25">
      <c r="A12" s="14"/>
      <c r="B12" s="505" t="s">
        <v>62</v>
      </c>
      <c r="C12" s="502"/>
      <c r="D12" s="499"/>
      <c r="E12" s="285"/>
      <c r="F12" s="285"/>
      <c r="G12" s="513"/>
      <c r="H12" s="502"/>
      <c r="I12" s="507"/>
      <c r="J12" s="507"/>
      <c r="K12" s="507"/>
      <c r="L12" s="507"/>
      <c r="M12" s="510">
        <f>K12+L12</f>
        <v>0</v>
      </c>
      <c r="N12" s="3"/>
      <c r="P12" s="433" t="b">
        <f>IF(C12&lt;&gt;"",IF(ISNUMBER(MATCH(E12,countries,0)),TRUE,FALSE),TRUE)</f>
        <v>1</v>
      </c>
      <c r="Q12" s="433" t="b">
        <f>IF(D12&lt;&gt;"",IF(ISNUMBER(MATCH(F12,countries,0)),TRUE,FALSE),TRUE)</f>
        <v>1</v>
      </c>
    </row>
    <row r="13" spans="1:18" x14ac:dyDescent="0.25">
      <c r="A13" s="14"/>
      <c r="B13" s="505"/>
      <c r="C13" s="503"/>
      <c r="D13" s="500"/>
      <c r="E13" s="285"/>
      <c r="F13" s="285"/>
      <c r="G13" s="514"/>
      <c r="H13" s="503"/>
      <c r="I13" s="508"/>
      <c r="J13" s="508"/>
      <c r="K13" s="508"/>
      <c r="L13" s="508"/>
      <c r="M13" s="511"/>
      <c r="N13" s="3"/>
      <c r="O13" s="435" t="b">
        <f>IF(ISBLANK(C12),TRUE,IF(OR(ISBLANK(D12),ISBLANK(E12),ISBLANK(F12),ISBLANK(G12),ISBLANK(H12),ISBLANK(I12),ISBLANK(J12),ISBLANK(K12),ISBLANK(L12),ISBLANK(M12)),FALSE,TRUE))</f>
        <v>1</v>
      </c>
      <c r="P13" s="433" t="b">
        <f>IF(C12&lt;&gt;"",IF(ISNUMBER(MATCH(E13,countries,0)),TRUE,FALSE),TRUE)</f>
        <v>1</v>
      </c>
      <c r="Q13" s="433" t="b">
        <f>IF(D12&lt;&gt;"",IF(ISNUMBER(MATCH(F13,countries,0)),TRUE,FALSE),TRUE)</f>
        <v>1</v>
      </c>
      <c r="R13" s="433" t="b">
        <f>IF(C12&lt;&gt;"",IF(ISNUMBER(MATCH(G12,countries,0)),TRUE,FALSE),TRUE)</f>
        <v>1</v>
      </c>
    </row>
    <row r="14" spans="1:18" x14ac:dyDescent="0.25">
      <c r="A14" s="14"/>
      <c r="B14" s="505"/>
      <c r="C14" s="504"/>
      <c r="D14" s="501"/>
      <c r="E14" s="285"/>
      <c r="F14" s="285"/>
      <c r="G14" s="515"/>
      <c r="H14" s="504"/>
      <c r="I14" s="509"/>
      <c r="J14" s="509"/>
      <c r="K14" s="509"/>
      <c r="L14" s="509"/>
      <c r="M14" s="512"/>
      <c r="N14" s="3"/>
      <c r="P14" s="433" t="b">
        <f>IF(C12&lt;&gt;"",IF(ISNUMBER(MATCH(E14,countries,0)),TRUE,FALSE),TRUE)</f>
        <v>1</v>
      </c>
      <c r="Q14" s="433" t="b">
        <f>IF(D12&lt;&gt;"",IF(ISNUMBER(MATCH(F14,countries,0)),TRUE,FALSE),TRUE)</f>
        <v>1</v>
      </c>
    </row>
    <row r="15" spans="1:18" x14ac:dyDescent="0.25">
      <c r="A15" s="14"/>
      <c r="B15" s="505" t="s">
        <v>63</v>
      </c>
      <c r="C15" s="502"/>
      <c r="D15" s="499"/>
      <c r="E15" s="285"/>
      <c r="F15" s="285"/>
      <c r="G15" s="513"/>
      <c r="H15" s="502"/>
      <c r="I15" s="507"/>
      <c r="J15" s="507"/>
      <c r="K15" s="507"/>
      <c r="L15" s="507"/>
      <c r="M15" s="510">
        <f>K15+L15</f>
        <v>0</v>
      </c>
      <c r="N15" s="3"/>
      <c r="P15" s="433" t="b">
        <f>IF(C15&lt;&gt;"",IF(ISNUMBER(MATCH(E15,countries,0)),TRUE,FALSE),TRUE)</f>
        <v>1</v>
      </c>
      <c r="Q15" s="433" t="b">
        <f>IF(D15&lt;&gt;"",IF(ISNUMBER(MATCH(F15,countries,0)),TRUE,FALSE),TRUE)</f>
        <v>1</v>
      </c>
    </row>
    <row r="16" spans="1:18" x14ac:dyDescent="0.25">
      <c r="A16" s="14"/>
      <c r="B16" s="505"/>
      <c r="C16" s="503"/>
      <c r="D16" s="500"/>
      <c r="E16" s="285"/>
      <c r="F16" s="285"/>
      <c r="G16" s="514"/>
      <c r="H16" s="503"/>
      <c r="I16" s="508"/>
      <c r="J16" s="508"/>
      <c r="K16" s="508"/>
      <c r="L16" s="508"/>
      <c r="M16" s="511"/>
      <c r="N16" s="3"/>
      <c r="O16" s="435" t="b">
        <f>IF(ISBLANK(C15),TRUE,IF(OR(ISBLANK(D15),ISBLANK(E15),ISBLANK(F15),ISBLANK(G15),ISBLANK(H15),ISBLANK(I15),ISBLANK(J15),ISBLANK(K15),ISBLANK(L15),ISBLANK(M15)),FALSE,TRUE))</f>
        <v>1</v>
      </c>
      <c r="P16" s="433" t="b">
        <f>IF(C15&lt;&gt;"",IF(ISNUMBER(MATCH(E16,countries,0)),TRUE,FALSE),TRUE)</f>
        <v>1</v>
      </c>
      <c r="Q16" s="433" t="b">
        <f>IF(D15&lt;&gt;"",IF(ISNUMBER(MATCH(F16,countries,0)),TRUE,FALSE),TRUE)</f>
        <v>1</v>
      </c>
      <c r="R16" s="433" t="b">
        <f>IF(C15&lt;&gt;"",IF(ISNUMBER(MATCH(G15,countries,0)),TRUE,FALSE),TRUE)</f>
        <v>1</v>
      </c>
    </row>
    <row r="17" spans="1:18" x14ac:dyDescent="0.25">
      <c r="A17" s="14"/>
      <c r="B17" s="505"/>
      <c r="C17" s="504"/>
      <c r="D17" s="501"/>
      <c r="E17" s="285"/>
      <c r="F17" s="285"/>
      <c r="G17" s="515"/>
      <c r="H17" s="504"/>
      <c r="I17" s="509"/>
      <c r="J17" s="509"/>
      <c r="K17" s="509"/>
      <c r="L17" s="509"/>
      <c r="M17" s="512"/>
      <c r="N17" s="3"/>
      <c r="P17" s="433" t="b">
        <f>IF(C15&lt;&gt;"",IF(ISNUMBER(MATCH(E17,countries,0)),TRUE,FALSE),TRUE)</f>
        <v>1</v>
      </c>
      <c r="Q17" s="433" t="b">
        <f>IF(D15&lt;&gt;"",IF(ISNUMBER(MATCH(F17,countries,0)),TRUE,FALSE),TRUE)</f>
        <v>1</v>
      </c>
    </row>
    <row r="18" spans="1:18" x14ac:dyDescent="0.25">
      <c r="A18" s="14"/>
      <c r="B18" s="505" t="s">
        <v>64</v>
      </c>
      <c r="C18" s="502"/>
      <c r="D18" s="499"/>
      <c r="E18" s="285"/>
      <c r="F18" s="285"/>
      <c r="G18" s="513"/>
      <c r="H18" s="502"/>
      <c r="I18" s="507"/>
      <c r="J18" s="507"/>
      <c r="K18" s="507"/>
      <c r="L18" s="507"/>
      <c r="M18" s="510">
        <f>K18+L18</f>
        <v>0</v>
      </c>
      <c r="N18" s="3"/>
      <c r="P18" s="433" t="b">
        <f>IF(C18&lt;&gt;"",IF(ISNUMBER(MATCH(E18,countries,0)),TRUE,FALSE),TRUE)</f>
        <v>1</v>
      </c>
      <c r="Q18" s="433" t="b">
        <f>IF(D18&lt;&gt;"",IF(ISNUMBER(MATCH(F18,countries,0)),TRUE,FALSE),TRUE)</f>
        <v>1</v>
      </c>
    </row>
    <row r="19" spans="1:18" x14ac:dyDescent="0.25">
      <c r="A19" s="14"/>
      <c r="B19" s="505"/>
      <c r="C19" s="503"/>
      <c r="D19" s="500"/>
      <c r="E19" s="285"/>
      <c r="F19" s="285"/>
      <c r="G19" s="514"/>
      <c r="H19" s="503"/>
      <c r="I19" s="508"/>
      <c r="J19" s="508"/>
      <c r="K19" s="508"/>
      <c r="L19" s="508"/>
      <c r="M19" s="511"/>
      <c r="N19" s="3"/>
      <c r="O19" s="435" t="b">
        <f>IF(ISBLANK(C18),TRUE,IF(OR(ISBLANK(D18),ISBLANK(E18),ISBLANK(F18),ISBLANK(G18),ISBLANK(H18),ISBLANK(I18),ISBLANK(J18),ISBLANK(K18),ISBLANK(L18),ISBLANK(M18)),FALSE,TRUE))</f>
        <v>1</v>
      </c>
      <c r="P19" s="433" t="b">
        <f>IF(C18&lt;&gt;"",IF(ISNUMBER(MATCH(E19,countries,0)),TRUE,FALSE),TRUE)</f>
        <v>1</v>
      </c>
      <c r="Q19" s="433" t="b">
        <f>IF(D18&lt;&gt;"",IF(ISNUMBER(MATCH(F19,countries,0)),TRUE,FALSE),TRUE)</f>
        <v>1</v>
      </c>
      <c r="R19" s="433" t="b">
        <f>IF(C18&lt;&gt;"",IF(ISNUMBER(MATCH(G18,countries,0)),TRUE,FALSE),TRUE)</f>
        <v>1</v>
      </c>
    </row>
    <row r="20" spans="1:18" x14ac:dyDescent="0.25">
      <c r="A20" s="14"/>
      <c r="B20" s="505"/>
      <c r="C20" s="504"/>
      <c r="D20" s="501"/>
      <c r="E20" s="285"/>
      <c r="F20" s="285"/>
      <c r="G20" s="515"/>
      <c r="H20" s="504"/>
      <c r="I20" s="509"/>
      <c r="J20" s="509"/>
      <c r="K20" s="509"/>
      <c r="L20" s="509"/>
      <c r="M20" s="512"/>
      <c r="N20" s="3"/>
      <c r="P20" s="433" t="b">
        <f>IF(C18&lt;&gt;"",IF(ISNUMBER(MATCH(E20,countries,0)),TRUE,FALSE),TRUE)</f>
        <v>1</v>
      </c>
      <c r="Q20" s="433" t="b">
        <f>IF(D18&lt;&gt;"",IF(ISNUMBER(MATCH(F20,countries,0)),TRUE,FALSE),TRUE)</f>
        <v>1</v>
      </c>
    </row>
    <row r="21" spans="1:18" x14ac:dyDescent="0.25">
      <c r="A21" s="14"/>
      <c r="B21" s="505" t="s">
        <v>65</v>
      </c>
      <c r="C21" s="502"/>
      <c r="D21" s="499"/>
      <c r="E21" s="285"/>
      <c r="F21" s="285"/>
      <c r="G21" s="513"/>
      <c r="H21" s="502"/>
      <c r="I21" s="507"/>
      <c r="J21" s="507"/>
      <c r="K21" s="507"/>
      <c r="L21" s="507"/>
      <c r="M21" s="510">
        <f>K21+L21</f>
        <v>0</v>
      </c>
      <c r="N21" s="3"/>
      <c r="P21" s="433" t="b">
        <f>IF(C21&lt;&gt;"",IF(ISNUMBER(MATCH(E21,countries,0)),TRUE,FALSE),TRUE)</f>
        <v>1</v>
      </c>
      <c r="Q21" s="433" t="b">
        <f>IF(D21&lt;&gt;"",IF(ISNUMBER(MATCH(F21,countries,0)),TRUE,FALSE),TRUE)</f>
        <v>1</v>
      </c>
    </row>
    <row r="22" spans="1:18" x14ac:dyDescent="0.25">
      <c r="A22" s="14"/>
      <c r="B22" s="505"/>
      <c r="C22" s="503"/>
      <c r="D22" s="500"/>
      <c r="E22" s="285"/>
      <c r="F22" s="285"/>
      <c r="G22" s="514"/>
      <c r="H22" s="503"/>
      <c r="I22" s="508"/>
      <c r="J22" s="508"/>
      <c r="K22" s="508"/>
      <c r="L22" s="508"/>
      <c r="M22" s="511"/>
      <c r="N22" s="3"/>
      <c r="O22" s="435" t="b">
        <f>IF(ISBLANK(C21),TRUE,IF(OR(ISBLANK(D21),ISBLANK(E21),ISBLANK(F21),ISBLANK(G21),ISBLANK(H21),ISBLANK(I21),ISBLANK(J21),ISBLANK(K21),ISBLANK(L21),ISBLANK(M21)),FALSE,TRUE))</f>
        <v>1</v>
      </c>
      <c r="P22" s="433" t="b">
        <f>IF(C21&lt;&gt;"",IF(ISNUMBER(MATCH(E22,countries,0)),TRUE,FALSE),TRUE)</f>
        <v>1</v>
      </c>
      <c r="Q22" s="433" t="b">
        <f>IF(D21&lt;&gt;"",IF(ISNUMBER(MATCH(F22,countries,0)),TRUE,FALSE),TRUE)</f>
        <v>1</v>
      </c>
      <c r="R22" s="433" t="b">
        <f>IF(C21&lt;&gt;"",IF(ISNUMBER(MATCH(G21,countries,0)),TRUE,FALSE),TRUE)</f>
        <v>1</v>
      </c>
    </row>
    <row r="23" spans="1:18" x14ac:dyDescent="0.25">
      <c r="A23" s="14"/>
      <c r="B23" s="505"/>
      <c r="C23" s="504"/>
      <c r="D23" s="501"/>
      <c r="E23" s="285"/>
      <c r="F23" s="285"/>
      <c r="G23" s="515"/>
      <c r="H23" s="504"/>
      <c r="I23" s="509"/>
      <c r="J23" s="509"/>
      <c r="K23" s="509"/>
      <c r="L23" s="509"/>
      <c r="M23" s="512"/>
      <c r="N23" s="3"/>
      <c r="P23" s="433" t="b">
        <f>IF(C21&lt;&gt;"",IF(ISNUMBER(MATCH(E23,countries,0)),TRUE,FALSE),TRUE)</f>
        <v>1</v>
      </c>
      <c r="Q23" s="433" t="b">
        <f>IF(D21&lt;&gt;"",IF(ISNUMBER(MATCH(F23,countries,0)),TRUE,FALSE),TRUE)</f>
        <v>1</v>
      </c>
    </row>
    <row r="24" spans="1:18" x14ac:dyDescent="0.25">
      <c r="A24" s="14"/>
      <c r="B24" s="505" t="s">
        <v>66</v>
      </c>
      <c r="C24" s="502"/>
      <c r="D24" s="499"/>
      <c r="E24" s="285"/>
      <c r="F24" s="285"/>
      <c r="G24" s="513"/>
      <c r="H24" s="502"/>
      <c r="I24" s="507"/>
      <c r="J24" s="507"/>
      <c r="K24" s="507"/>
      <c r="L24" s="507"/>
      <c r="M24" s="510">
        <f>K24+L24</f>
        <v>0</v>
      </c>
      <c r="N24" s="3"/>
      <c r="P24" s="433" t="b">
        <f>IF(C24&lt;&gt;"",IF(ISNUMBER(MATCH(E24,countries,0)),TRUE,FALSE),TRUE)</f>
        <v>1</v>
      </c>
      <c r="Q24" s="433" t="b">
        <f>IF(D24&lt;&gt;"",IF(ISNUMBER(MATCH(F24,countries,0)),TRUE,FALSE),TRUE)</f>
        <v>1</v>
      </c>
    </row>
    <row r="25" spans="1:18" x14ac:dyDescent="0.25">
      <c r="A25" s="14"/>
      <c r="B25" s="505"/>
      <c r="C25" s="503"/>
      <c r="D25" s="500"/>
      <c r="E25" s="285"/>
      <c r="F25" s="285"/>
      <c r="G25" s="514"/>
      <c r="H25" s="503"/>
      <c r="I25" s="508"/>
      <c r="J25" s="508"/>
      <c r="K25" s="508"/>
      <c r="L25" s="508"/>
      <c r="M25" s="511"/>
      <c r="N25" s="3"/>
      <c r="O25" s="435" t="b">
        <f>IF(ISBLANK(C24),TRUE,IF(OR(ISBLANK(D24),ISBLANK(E24),ISBLANK(F24),ISBLANK(G24),ISBLANK(H24),ISBLANK(I24),ISBLANK(J24),ISBLANK(K24),ISBLANK(L24),ISBLANK(M24)),FALSE,TRUE))</f>
        <v>1</v>
      </c>
      <c r="P25" s="433" t="b">
        <f>IF(C24&lt;&gt;"",IF(ISNUMBER(MATCH(E25,countries,0)),TRUE,FALSE),TRUE)</f>
        <v>1</v>
      </c>
      <c r="Q25" s="433" t="b">
        <f>IF(D24&lt;&gt;"",IF(ISNUMBER(MATCH(F25,countries,0)),TRUE,FALSE),TRUE)</f>
        <v>1</v>
      </c>
      <c r="R25" s="433" t="b">
        <f>IF(C24&lt;&gt;"",IF(ISNUMBER(MATCH(G24,countries,0)),TRUE,FALSE),TRUE)</f>
        <v>1</v>
      </c>
    </row>
    <row r="26" spans="1:18" x14ac:dyDescent="0.25">
      <c r="A26" s="14"/>
      <c r="B26" s="505"/>
      <c r="C26" s="504"/>
      <c r="D26" s="501"/>
      <c r="E26" s="285"/>
      <c r="F26" s="285"/>
      <c r="G26" s="515"/>
      <c r="H26" s="504"/>
      <c r="I26" s="509"/>
      <c r="J26" s="509"/>
      <c r="K26" s="509"/>
      <c r="L26" s="509"/>
      <c r="M26" s="512"/>
      <c r="N26" s="3"/>
      <c r="P26" s="433" t="b">
        <f>IF(C24&lt;&gt;"",IF(ISNUMBER(MATCH(E26,countries,0)),TRUE,FALSE),TRUE)</f>
        <v>1</v>
      </c>
      <c r="Q26" s="433" t="b">
        <f>IF(D24&lt;&gt;"",IF(ISNUMBER(MATCH(F26,countries,0)),TRUE,FALSE),TRUE)</f>
        <v>1</v>
      </c>
    </row>
    <row r="27" spans="1:18" x14ac:dyDescent="0.25">
      <c r="A27" s="14"/>
      <c r="B27" s="505" t="s">
        <v>67</v>
      </c>
      <c r="C27" s="502"/>
      <c r="D27" s="499"/>
      <c r="E27" s="285"/>
      <c r="F27" s="285"/>
      <c r="G27" s="513"/>
      <c r="H27" s="502"/>
      <c r="I27" s="507"/>
      <c r="J27" s="507"/>
      <c r="K27" s="507"/>
      <c r="L27" s="507"/>
      <c r="M27" s="510">
        <f>K27+L27</f>
        <v>0</v>
      </c>
      <c r="N27" s="3"/>
      <c r="P27" s="433" t="b">
        <f>IF(C27&lt;&gt;"",IF(ISNUMBER(MATCH(E27,countries,0)),TRUE,FALSE),TRUE)</f>
        <v>1</v>
      </c>
      <c r="Q27" s="433" t="b">
        <f>IF(D27&lt;&gt;"",IF(ISNUMBER(MATCH(F27,countries,0)),TRUE,FALSE),TRUE)</f>
        <v>1</v>
      </c>
    </row>
    <row r="28" spans="1:18" x14ac:dyDescent="0.25">
      <c r="A28" s="14"/>
      <c r="B28" s="505"/>
      <c r="C28" s="503"/>
      <c r="D28" s="500"/>
      <c r="E28" s="285"/>
      <c r="F28" s="285"/>
      <c r="G28" s="514"/>
      <c r="H28" s="503"/>
      <c r="I28" s="508"/>
      <c r="J28" s="508"/>
      <c r="K28" s="508"/>
      <c r="L28" s="508"/>
      <c r="M28" s="511"/>
      <c r="N28" s="3"/>
      <c r="O28" s="435" t="b">
        <f>IF(ISBLANK(C27),TRUE,IF(OR(ISBLANK(D27),ISBLANK(E27),ISBLANK(F27),ISBLANK(G27),ISBLANK(H27),ISBLANK(I27),ISBLANK(J27),ISBLANK(K27),ISBLANK(L27),ISBLANK(M27)),FALSE,TRUE))</f>
        <v>1</v>
      </c>
      <c r="P28" s="433" t="b">
        <f>IF(C27&lt;&gt;"",IF(ISNUMBER(MATCH(E28,countries,0)),TRUE,FALSE),TRUE)</f>
        <v>1</v>
      </c>
      <c r="Q28" s="433" t="b">
        <f>IF(D27&lt;&gt;"",IF(ISNUMBER(MATCH(F28,countries,0)),TRUE,FALSE),TRUE)</f>
        <v>1</v>
      </c>
      <c r="R28" s="433" t="b">
        <f>IF(C27&lt;&gt;"",IF(ISNUMBER(MATCH(G27,countries,0)),TRUE,FALSE),TRUE)</f>
        <v>1</v>
      </c>
    </row>
    <row r="29" spans="1:18" x14ac:dyDescent="0.25">
      <c r="A29" s="14"/>
      <c r="B29" s="505"/>
      <c r="C29" s="504"/>
      <c r="D29" s="501"/>
      <c r="E29" s="285"/>
      <c r="F29" s="285"/>
      <c r="G29" s="515"/>
      <c r="H29" s="504"/>
      <c r="I29" s="509"/>
      <c r="J29" s="509"/>
      <c r="K29" s="509"/>
      <c r="L29" s="509"/>
      <c r="M29" s="512"/>
      <c r="N29" s="3"/>
      <c r="P29" s="433" t="b">
        <f>IF(C27&lt;&gt;"",IF(ISNUMBER(MATCH(E29,countries,0)),TRUE,FALSE),TRUE)</f>
        <v>1</v>
      </c>
      <c r="Q29" s="433" t="b">
        <f>IF(D27&lt;&gt;"",IF(ISNUMBER(MATCH(F29,countries,0)),TRUE,FALSE),TRUE)</f>
        <v>1</v>
      </c>
    </row>
    <row r="30" spans="1:18" x14ac:dyDescent="0.25">
      <c r="A30" s="14"/>
      <c r="B30" s="505" t="s">
        <v>68</v>
      </c>
      <c r="C30" s="502"/>
      <c r="D30" s="499"/>
      <c r="E30" s="285"/>
      <c r="F30" s="285"/>
      <c r="G30" s="513"/>
      <c r="H30" s="502"/>
      <c r="I30" s="507"/>
      <c r="J30" s="507"/>
      <c r="K30" s="507"/>
      <c r="L30" s="507"/>
      <c r="M30" s="510">
        <f>K30+L30</f>
        <v>0</v>
      </c>
      <c r="N30" s="3"/>
      <c r="P30" s="433" t="b">
        <f>IF(C30&lt;&gt;"",IF(ISNUMBER(MATCH(E30,countries,0)),TRUE,FALSE),TRUE)</f>
        <v>1</v>
      </c>
      <c r="Q30" s="433" t="b">
        <f>IF(D30&lt;&gt;"",IF(ISNUMBER(MATCH(F30,countries,0)),TRUE,FALSE),TRUE)</f>
        <v>1</v>
      </c>
    </row>
    <row r="31" spans="1:18" x14ac:dyDescent="0.25">
      <c r="A31" s="14"/>
      <c r="B31" s="505"/>
      <c r="C31" s="503"/>
      <c r="D31" s="500"/>
      <c r="E31" s="285"/>
      <c r="F31" s="285"/>
      <c r="G31" s="514"/>
      <c r="H31" s="503"/>
      <c r="I31" s="508"/>
      <c r="J31" s="508"/>
      <c r="K31" s="508"/>
      <c r="L31" s="508"/>
      <c r="M31" s="511"/>
      <c r="N31" s="3"/>
      <c r="O31" s="435" t="b">
        <f>IF(ISBLANK(C30),TRUE,IF(OR(ISBLANK(D30),ISBLANK(E30),ISBLANK(F30),ISBLANK(G30),ISBLANK(H30),ISBLANK(I30),ISBLANK(J30),ISBLANK(K30),ISBLANK(L30),ISBLANK(M30)),FALSE,TRUE))</f>
        <v>1</v>
      </c>
      <c r="P31" s="433" t="b">
        <f>IF(C30&lt;&gt;"",IF(ISNUMBER(MATCH(E31,countries,0)),TRUE,FALSE),TRUE)</f>
        <v>1</v>
      </c>
      <c r="Q31" s="433" t="b">
        <f>IF(D30&lt;&gt;"",IF(ISNUMBER(MATCH(F31,countries,0)),TRUE,FALSE),TRUE)</f>
        <v>1</v>
      </c>
      <c r="R31" s="433" t="b">
        <f>IF(C30&lt;&gt;"",IF(ISNUMBER(MATCH(G30,countries,0)),TRUE,FALSE),TRUE)</f>
        <v>1</v>
      </c>
    </row>
    <row r="32" spans="1:18" x14ac:dyDescent="0.25">
      <c r="A32" s="14"/>
      <c r="B32" s="505"/>
      <c r="C32" s="504"/>
      <c r="D32" s="501"/>
      <c r="E32" s="285"/>
      <c r="F32" s="285"/>
      <c r="G32" s="515"/>
      <c r="H32" s="504"/>
      <c r="I32" s="509"/>
      <c r="J32" s="509"/>
      <c r="K32" s="509"/>
      <c r="L32" s="509"/>
      <c r="M32" s="512"/>
      <c r="N32" s="3"/>
      <c r="P32" s="433" t="b">
        <f>IF(C30&lt;&gt;"",IF(ISNUMBER(MATCH(E32,countries,0)),TRUE,FALSE),TRUE)</f>
        <v>1</v>
      </c>
      <c r="Q32" s="433" t="b">
        <f>IF(D30&lt;&gt;"",IF(ISNUMBER(MATCH(F32,countries,0)),TRUE,FALSE),TRUE)</f>
        <v>1</v>
      </c>
    </row>
    <row r="33" spans="1:18" x14ac:dyDescent="0.25">
      <c r="A33" s="14"/>
      <c r="B33" s="505" t="s">
        <v>69</v>
      </c>
      <c r="C33" s="502"/>
      <c r="D33" s="499"/>
      <c r="E33" s="285"/>
      <c r="F33" s="285"/>
      <c r="G33" s="513"/>
      <c r="H33" s="502"/>
      <c r="I33" s="507"/>
      <c r="J33" s="507"/>
      <c r="K33" s="507"/>
      <c r="L33" s="507"/>
      <c r="M33" s="510">
        <f>K33+L33</f>
        <v>0</v>
      </c>
      <c r="N33" s="3"/>
      <c r="P33" s="433" t="b">
        <f>IF(C33&lt;&gt;"",IF(ISNUMBER(MATCH(E33,countries,0)),TRUE,FALSE),TRUE)</f>
        <v>1</v>
      </c>
      <c r="Q33" s="433" t="b">
        <f>IF(D33&lt;&gt;"",IF(ISNUMBER(MATCH(F33,countries,0)),TRUE,FALSE),TRUE)</f>
        <v>1</v>
      </c>
    </row>
    <row r="34" spans="1:18" x14ac:dyDescent="0.25">
      <c r="A34" s="14"/>
      <c r="B34" s="505"/>
      <c r="C34" s="503"/>
      <c r="D34" s="500"/>
      <c r="E34" s="285"/>
      <c r="F34" s="285"/>
      <c r="G34" s="514"/>
      <c r="H34" s="503"/>
      <c r="I34" s="508"/>
      <c r="J34" s="508"/>
      <c r="K34" s="508"/>
      <c r="L34" s="508"/>
      <c r="M34" s="511"/>
      <c r="N34" s="3"/>
      <c r="O34" s="435" t="b">
        <f>IF(ISBLANK(C33),TRUE,IF(OR(ISBLANK(D33),ISBLANK(E33),ISBLANK(F33),ISBLANK(G33),ISBLANK(H33),ISBLANK(I33),ISBLANK(J33),ISBLANK(K33),ISBLANK(L33),ISBLANK(M33)),FALSE,TRUE))</f>
        <v>1</v>
      </c>
      <c r="P34" s="433" t="b">
        <f>IF(C33&lt;&gt;"",IF(ISNUMBER(MATCH(E34,countries,0)),TRUE,FALSE),TRUE)</f>
        <v>1</v>
      </c>
      <c r="Q34" s="433" t="b">
        <f>IF(D33&lt;&gt;"",IF(ISNUMBER(MATCH(F34,countries,0)),TRUE,FALSE),TRUE)</f>
        <v>1</v>
      </c>
      <c r="R34" s="433" t="b">
        <f>IF(C33&lt;&gt;"",IF(ISNUMBER(MATCH(G33,countries,0)),TRUE,FALSE),TRUE)</f>
        <v>1</v>
      </c>
    </row>
    <row r="35" spans="1:18" x14ac:dyDescent="0.25">
      <c r="A35" s="14"/>
      <c r="B35" s="505"/>
      <c r="C35" s="504"/>
      <c r="D35" s="501"/>
      <c r="E35" s="285"/>
      <c r="F35" s="285"/>
      <c r="G35" s="515"/>
      <c r="H35" s="504"/>
      <c r="I35" s="509"/>
      <c r="J35" s="509"/>
      <c r="K35" s="509"/>
      <c r="L35" s="509"/>
      <c r="M35" s="512"/>
      <c r="N35" s="3"/>
      <c r="P35" s="433" t="b">
        <f>IF(C33&lt;&gt;"",IF(ISNUMBER(MATCH(E35,countries,0)),TRUE,FALSE),TRUE)</f>
        <v>1</v>
      </c>
      <c r="Q35" s="433" t="b">
        <f>IF(D33&lt;&gt;"",IF(ISNUMBER(MATCH(F35,countries,0)),TRUE,FALSE),TRUE)</f>
        <v>1</v>
      </c>
    </row>
    <row r="36" spans="1:18" x14ac:dyDescent="0.25">
      <c r="A36" s="14"/>
      <c r="B36" s="505" t="s">
        <v>70</v>
      </c>
      <c r="C36" s="502"/>
      <c r="D36" s="499"/>
      <c r="E36" s="285"/>
      <c r="F36" s="285"/>
      <c r="G36" s="513"/>
      <c r="H36" s="502"/>
      <c r="I36" s="507"/>
      <c r="J36" s="507"/>
      <c r="K36" s="507"/>
      <c r="L36" s="507"/>
      <c r="M36" s="510">
        <f>K36+L36</f>
        <v>0</v>
      </c>
      <c r="N36" s="3"/>
      <c r="P36" s="433" t="b">
        <f>IF(C36&lt;&gt;"",IF(ISNUMBER(MATCH(E36,countries,0)),TRUE,FALSE),TRUE)</f>
        <v>1</v>
      </c>
      <c r="Q36" s="433" t="b">
        <f>IF(D36&lt;&gt;"",IF(ISNUMBER(MATCH(F36,countries,0)),TRUE,FALSE),TRUE)</f>
        <v>1</v>
      </c>
    </row>
    <row r="37" spans="1:18" x14ac:dyDescent="0.25">
      <c r="A37" s="14"/>
      <c r="B37" s="505"/>
      <c r="C37" s="503"/>
      <c r="D37" s="500"/>
      <c r="E37" s="285"/>
      <c r="F37" s="285"/>
      <c r="G37" s="514"/>
      <c r="H37" s="503"/>
      <c r="I37" s="508"/>
      <c r="J37" s="508"/>
      <c r="K37" s="508"/>
      <c r="L37" s="508"/>
      <c r="M37" s="511"/>
      <c r="N37" s="3"/>
      <c r="O37" s="435" t="b">
        <f>IF(ISBLANK(C36),TRUE,IF(OR(ISBLANK(D36),ISBLANK(E36),ISBLANK(F36),ISBLANK(G36),ISBLANK(H36),ISBLANK(I36),ISBLANK(J36),ISBLANK(K36),ISBLANK(L36),ISBLANK(M36)),FALSE,TRUE))</f>
        <v>1</v>
      </c>
      <c r="P37" s="433" t="b">
        <f>IF(C36&lt;&gt;"",IF(ISNUMBER(MATCH(E37,countries,0)),TRUE,FALSE),TRUE)</f>
        <v>1</v>
      </c>
      <c r="Q37" s="433" t="b">
        <f>IF(D36&lt;&gt;"",IF(ISNUMBER(MATCH(F37,countries,0)),TRUE,FALSE),TRUE)</f>
        <v>1</v>
      </c>
      <c r="R37" s="433" t="b">
        <f>IF(C36&lt;&gt;"",IF(ISNUMBER(MATCH(G36,countries,0)),TRUE,FALSE),TRUE)</f>
        <v>1</v>
      </c>
    </row>
    <row r="38" spans="1:18" x14ac:dyDescent="0.25">
      <c r="A38" s="14"/>
      <c r="B38" s="505"/>
      <c r="C38" s="504"/>
      <c r="D38" s="501"/>
      <c r="E38" s="285"/>
      <c r="F38" s="285"/>
      <c r="G38" s="515"/>
      <c r="H38" s="504"/>
      <c r="I38" s="509"/>
      <c r="J38" s="509"/>
      <c r="K38" s="509"/>
      <c r="L38" s="509"/>
      <c r="M38" s="512"/>
      <c r="N38" s="3"/>
      <c r="P38" s="433" t="b">
        <f>IF(C36&lt;&gt;"",IF(ISNUMBER(MATCH(E38,countries,0)),TRUE,FALSE),TRUE)</f>
        <v>1</v>
      </c>
      <c r="Q38" s="433" t="b">
        <f>IF(D36&lt;&gt;"",IF(ISNUMBER(MATCH(F38,countries,0)),TRUE,FALSE),TRUE)</f>
        <v>1</v>
      </c>
    </row>
    <row r="39" spans="1:18" x14ac:dyDescent="0.25">
      <c r="A39" s="3"/>
      <c r="B39" s="3"/>
      <c r="C39" s="3"/>
      <c r="D39" s="3"/>
      <c r="E39" s="3"/>
      <c r="F39" s="3"/>
      <c r="G39" s="3"/>
      <c r="H39" s="3"/>
      <c r="I39" s="3"/>
      <c r="J39" s="3"/>
      <c r="K39" s="3"/>
      <c r="L39" s="3"/>
      <c r="M39" s="3"/>
      <c r="N39" s="3"/>
    </row>
    <row r="40" spans="1:18" s="436" customFormat="1" x14ac:dyDescent="0.25">
      <c r="A40" s="212"/>
      <c r="B40" s="496" t="s">
        <v>71</v>
      </c>
      <c r="C40" s="497"/>
      <c r="D40" s="497"/>
      <c r="E40" s="497"/>
      <c r="F40" s="498"/>
      <c r="G40" s="212"/>
      <c r="H40" s="212"/>
      <c r="I40" s="212"/>
      <c r="J40" s="212"/>
      <c r="K40" s="212"/>
      <c r="L40" s="212"/>
      <c r="M40" s="212"/>
      <c r="N40" s="212"/>
      <c r="R40" s="433"/>
    </row>
    <row r="41" spans="1:18" s="436" customFormat="1" ht="18.75" customHeight="1" x14ac:dyDescent="0.25">
      <c r="A41" s="212"/>
      <c r="B41" s="213">
        <v>1</v>
      </c>
      <c r="C41" s="493" t="s">
        <v>419</v>
      </c>
      <c r="D41" s="494"/>
      <c r="E41" s="494"/>
      <c r="F41" s="495"/>
      <c r="G41" s="212"/>
      <c r="H41" s="212"/>
      <c r="I41" s="212"/>
      <c r="J41" s="212"/>
      <c r="K41" s="212"/>
      <c r="L41" s="212"/>
      <c r="M41" s="212"/>
      <c r="N41" s="212"/>
    </row>
    <row r="42" spans="1:18" s="436" customFormat="1" ht="16.5" customHeight="1" x14ac:dyDescent="0.25">
      <c r="A42" s="212"/>
      <c r="B42" s="213">
        <v>2</v>
      </c>
      <c r="C42" s="493" t="s">
        <v>803</v>
      </c>
      <c r="D42" s="494"/>
      <c r="E42" s="494"/>
      <c r="F42" s="495"/>
      <c r="G42" s="212"/>
      <c r="H42" s="212"/>
      <c r="I42" s="212"/>
      <c r="J42" s="212"/>
      <c r="K42" s="212"/>
      <c r="L42" s="212"/>
      <c r="M42" s="212"/>
      <c r="N42" s="212"/>
    </row>
    <row r="43" spans="1:18" s="436" customFormat="1" ht="36" customHeight="1" x14ac:dyDescent="0.25">
      <c r="A43" s="212"/>
      <c r="B43" s="213">
        <v>3</v>
      </c>
      <c r="C43" s="493" t="s">
        <v>149</v>
      </c>
      <c r="D43" s="494"/>
      <c r="E43" s="494"/>
      <c r="F43" s="495"/>
      <c r="G43" s="212"/>
      <c r="H43" s="212"/>
      <c r="I43" s="212"/>
      <c r="J43" s="212"/>
      <c r="K43" s="212"/>
      <c r="L43" s="212"/>
      <c r="M43" s="212"/>
      <c r="N43" s="212"/>
    </row>
    <row r="44" spans="1:18" s="436" customFormat="1" ht="52.5" customHeight="1" x14ac:dyDescent="0.25">
      <c r="A44" s="212"/>
      <c r="B44" s="213">
        <v>4</v>
      </c>
      <c r="C44" s="493" t="s">
        <v>701</v>
      </c>
      <c r="D44" s="494"/>
      <c r="E44" s="494"/>
      <c r="F44" s="495"/>
      <c r="G44" s="212"/>
      <c r="H44" s="212"/>
      <c r="I44" s="212"/>
      <c r="J44" s="212"/>
      <c r="K44" s="212"/>
      <c r="L44" s="212"/>
      <c r="M44" s="212"/>
      <c r="N44" s="212"/>
    </row>
    <row r="45" spans="1:18" s="436" customFormat="1" ht="36" customHeight="1" x14ac:dyDescent="0.25">
      <c r="A45" s="212"/>
      <c r="B45" s="213">
        <v>5</v>
      </c>
      <c r="C45" s="493" t="s">
        <v>702</v>
      </c>
      <c r="D45" s="494"/>
      <c r="E45" s="494"/>
      <c r="F45" s="495"/>
      <c r="G45" s="212"/>
      <c r="H45" s="212"/>
      <c r="I45" s="212"/>
      <c r="J45" s="212"/>
      <c r="K45" s="212"/>
      <c r="L45" s="212"/>
      <c r="M45" s="212"/>
      <c r="N45" s="212"/>
    </row>
    <row r="46" spans="1:18" s="436" customFormat="1" ht="100.5" customHeight="1" x14ac:dyDescent="0.25">
      <c r="A46" s="212"/>
      <c r="B46" s="213">
        <v>6</v>
      </c>
      <c r="C46" s="493" t="s">
        <v>703</v>
      </c>
      <c r="D46" s="494"/>
      <c r="E46" s="494"/>
      <c r="F46" s="495"/>
      <c r="G46" s="212"/>
      <c r="H46" s="212"/>
      <c r="I46" s="212"/>
      <c r="J46" s="212"/>
      <c r="K46" s="212"/>
      <c r="L46" s="212"/>
      <c r="M46" s="212"/>
      <c r="N46" s="214"/>
    </row>
    <row r="47" spans="1:18" s="436" customFormat="1" ht="52.5" customHeight="1" x14ac:dyDescent="0.25">
      <c r="A47" s="212"/>
      <c r="B47" s="213">
        <v>7</v>
      </c>
      <c r="C47" s="493" t="s">
        <v>772</v>
      </c>
      <c r="D47" s="494"/>
      <c r="E47" s="494"/>
      <c r="F47" s="495"/>
      <c r="G47" s="212"/>
      <c r="H47" s="212"/>
      <c r="I47" s="212"/>
      <c r="J47" s="212"/>
      <c r="K47" s="212"/>
      <c r="L47" s="212"/>
      <c r="M47" s="212"/>
      <c r="N47" s="212"/>
    </row>
    <row r="48" spans="1:18" s="436" customFormat="1" x14ac:dyDescent="0.25">
      <c r="A48" s="212"/>
      <c r="B48" s="212"/>
      <c r="C48" s="212"/>
      <c r="D48" s="212"/>
      <c r="E48" s="212"/>
      <c r="F48" s="212"/>
      <c r="G48" s="212"/>
      <c r="H48" s="212"/>
      <c r="I48" s="212"/>
      <c r="J48" s="212"/>
      <c r="K48" s="212"/>
      <c r="L48" s="212"/>
      <c r="M48" s="212"/>
      <c r="N48" s="212"/>
    </row>
    <row r="49" spans="1:18" x14ac:dyDescent="0.25">
      <c r="A49" s="3"/>
      <c r="B49" s="3"/>
      <c r="C49" s="47"/>
      <c r="D49" s="47"/>
      <c r="E49" s="47"/>
      <c r="F49" s="47"/>
      <c r="G49" s="3"/>
      <c r="H49" s="3"/>
      <c r="I49" s="3"/>
      <c r="J49" s="3"/>
      <c r="K49" s="3"/>
      <c r="L49" s="3"/>
      <c r="M49" s="3"/>
      <c r="N49" s="3"/>
      <c r="R49" s="436"/>
    </row>
    <row r="50" spans="1:18" x14ac:dyDescent="0.25">
      <c r="A50" s="3"/>
      <c r="B50" s="3"/>
      <c r="C50" s="461" t="s">
        <v>406</v>
      </c>
      <c r="D50" s="461"/>
      <c r="E50" s="47"/>
      <c r="F50" s="47"/>
      <c r="G50" s="3"/>
      <c r="H50" s="3"/>
      <c r="I50" s="3"/>
      <c r="J50" s="3"/>
      <c r="K50" s="3"/>
      <c r="L50" s="3"/>
      <c r="M50" s="3"/>
      <c r="N50" s="3"/>
    </row>
    <row r="51" spans="1:18" x14ac:dyDescent="0.25">
      <c r="A51" s="3"/>
      <c r="B51" s="3"/>
      <c r="C51" s="506" t="str">
        <f>IF(AND((O10=TRUE),(O13=TRUE),(O16=TRUE),(O19=TRUE),(O22=TRUE),(O25=TRUE),(O28=TRUE),(O31=TRUE),(O34=TRUE),(O37=TRUE),(P8=TRUE),(Q8=TRUE),(R8=TRUE)),"TRUE","FALSE")</f>
        <v>FALSE</v>
      </c>
      <c r="D51" s="506"/>
      <c r="E51" s="10"/>
      <c r="F51" s="48"/>
      <c r="G51" s="3"/>
      <c r="H51" s="3"/>
      <c r="I51" s="3"/>
      <c r="J51" s="3"/>
      <c r="K51" s="3"/>
      <c r="L51" s="3"/>
      <c r="M51" s="3"/>
      <c r="N51" s="3"/>
    </row>
    <row r="52" spans="1:18" x14ac:dyDescent="0.25">
      <c r="A52" s="3"/>
      <c r="B52" s="3"/>
      <c r="C52" s="46"/>
      <c r="D52" s="1"/>
      <c r="E52" s="1"/>
      <c r="F52" s="3"/>
      <c r="G52" s="3"/>
      <c r="H52" s="3"/>
      <c r="I52" s="3"/>
      <c r="J52" s="3"/>
      <c r="K52" s="3"/>
      <c r="L52" s="3"/>
      <c r="M52" s="3"/>
      <c r="N52" s="3"/>
    </row>
  </sheetData>
  <sheetProtection algorithmName="SHA-512" hashValue="eZE8LiLClNPRdU8a/NA904I2XN7By0MQKy7eCQJXz3N16y7uANFT59eRs5ETpEFqy7JXWIXKwPVBNrN5HBYfhg==" saltValue="j8F+AHOfdAnqr3pKUDUZQg==" spinCount="100000" sheet="1" objects="1" scenarios="1"/>
  <mergeCells count="112">
    <mergeCell ref="C7:M7"/>
    <mergeCell ref="L9:L11"/>
    <mergeCell ref="M9:M11"/>
    <mergeCell ref="J12:J14"/>
    <mergeCell ref="K12:K14"/>
    <mergeCell ref="L12:L14"/>
    <mergeCell ref="M12:M14"/>
    <mergeCell ref="J9:J11"/>
    <mergeCell ref="K9:K11"/>
    <mergeCell ref="I9:I11"/>
    <mergeCell ref="G12:G14"/>
    <mergeCell ref="D12:D14"/>
    <mergeCell ref="C9:C11"/>
    <mergeCell ref="H9:H11"/>
    <mergeCell ref="G9:G11"/>
    <mergeCell ref="H12:H14"/>
    <mergeCell ref="I12:I14"/>
    <mergeCell ref="D9:D11"/>
    <mergeCell ref="C12:C14"/>
    <mergeCell ref="I18:I20"/>
    <mergeCell ref="D24:D26"/>
    <mergeCell ref="G24:G26"/>
    <mergeCell ref="H24:H26"/>
    <mergeCell ref="I24:I26"/>
    <mergeCell ref="I15:I17"/>
    <mergeCell ref="C21:C23"/>
    <mergeCell ref="G21:G23"/>
    <mergeCell ref="H21:H23"/>
    <mergeCell ref="H18:H20"/>
    <mergeCell ref="C18:C20"/>
    <mergeCell ref="G18:G20"/>
    <mergeCell ref="G15:G17"/>
    <mergeCell ref="H30:H32"/>
    <mergeCell ref="D27:D29"/>
    <mergeCell ref="D30:D32"/>
    <mergeCell ref="G27:G29"/>
    <mergeCell ref="G30:G32"/>
    <mergeCell ref="J36:J38"/>
    <mergeCell ref="H36:H38"/>
    <mergeCell ref="I36:I38"/>
    <mergeCell ref="D21:D23"/>
    <mergeCell ref="K21:K23"/>
    <mergeCell ref="K24:K26"/>
    <mergeCell ref="L15:L17"/>
    <mergeCell ref="M15:M17"/>
    <mergeCell ref="K18:K20"/>
    <mergeCell ref="L18:L20"/>
    <mergeCell ref="H27:H29"/>
    <mergeCell ref="L27:L29"/>
    <mergeCell ref="M27:M29"/>
    <mergeCell ref="K27:K29"/>
    <mergeCell ref="I27:I29"/>
    <mergeCell ref="J27:J29"/>
    <mergeCell ref="L24:L26"/>
    <mergeCell ref="M24:M26"/>
    <mergeCell ref="L21:L23"/>
    <mergeCell ref="M21:M23"/>
    <mergeCell ref="M18:M20"/>
    <mergeCell ref="K15:K17"/>
    <mergeCell ref="H15:H17"/>
    <mergeCell ref="J15:J17"/>
    <mergeCell ref="J18:J20"/>
    <mergeCell ref="J24:J26"/>
    <mergeCell ref="I21:I23"/>
    <mergeCell ref="J21:J23"/>
    <mergeCell ref="B6:M6"/>
    <mergeCell ref="C51:D51"/>
    <mergeCell ref="C50:D50"/>
    <mergeCell ref="C45:F45"/>
    <mergeCell ref="K30:K32"/>
    <mergeCell ref="L30:L32"/>
    <mergeCell ref="M30:M32"/>
    <mergeCell ref="I30:I32"/>
    <mergeCell ref="J30:J32"/>
    <mergeCell ref="C33:C35"/>
    <mergeCell ref="G33:G35"/>
    <mergeCell ref="H33:H35"/>
    <mergeCell ref="J33:J35"/>
    <mergeCell ref="K33:K35"/>
    <mergeCell ref="I33:I35"/>
    <mergeCell ref="K36:K38"/>
    <mergeCell ref="L36:L38"/>
    <mergeCell ref="M36:M38"/>
    <mergeCell ref="D33:D35"/>
    <mergeCell ref="D36:D38"/>
    <mergeCell ref="L33:L35"/>
    <mergeCell ref="M33:M35"/>
    <mergeCell ref="C36:C38"/>
    <mergeCell ref="G36:G38"/>
    <mergeCell ref="B9:B11"/>
    <mergeCell ref="B12:B14"/>
    <mergeCell ref="B15:B17"/>
    <mergeCell ref="B18:B20"/>
    <mergeCell ref="B21:B23"/>
    <mergeCell ref="B24:B26"/>
    <mergeCell ref="B27:B29"/>
    <mergeCell ref="B30:B32"/>
    <mergeCell ref="B33:B35"/>
    <mergeCell ref="C47:F47"/>
    <mergeCell ref="C46:F46"/>
    <mergeCell ref="C41:F41"/>
    <mergeCell ref="C42:F42"/>
    <mergeCell ref="C43:F43"/>
    <mergeCell ref="C44:F44"/>
    <mergeCell ref="B40:F40"/>
    <mergeCell ref="D15:D17"/>
    <mergeCell ref="D18:D20"/>
    <mergeCell ref="C27:C29"/>
    <mergeCell ref="C30:C32"/>
    <mergeCell ref="C24:C26"/>
    <mergeCell ref="B36:B38"/>
    <mergeCell ref="C15:C17"/>
  </mergeCells>
  <conditionalFormatting sqref="C51">
    <cfRule type="containsText" dxfId="224" priority="1" operator="containsText" text="FALSE">
      <formula>NOT(ISERROR(SEARCH("FALSE",C51)))</formula>
    </cfRule>
    <cfRule type="containsText" dxfId="223" priority="4" operator="containsText" text="TRUE">
      <formula>NOT(ISERROR(SEARCH("TRUE",C51)))</formula>
    </cfRule>
    <cfRule type="containsText" dxfId="222" priority="5" operator="containsText" text="FALSE">
      <formula>NOT(ISERROR(SEARCH("FALSE",C51)))</formula>
    </cfRule>
  </conditionalFormatting>
  <dataValidations count="3">
    <dataValidation type="whole" allowBlank="1" showInputMessage="1" showErrorMessage="1" sqref="D9:D38" xr:uid="{00000000-0002-0000-0300-000000000000}">
      <formula1>0</formula1>
      <formula2>1000</formula2>
    </dataValidation>
    <dataValidation type="whole" operator="greaterThanOrEqual" allowBlank="1" showInputMessage="1" showErrorMessage="1" errorTitle="Invalid value" error="The value should not be negative_x000a__x000a_" sqref="I9:L38" xr:uid="{00000000-0002-0000-0300-000001000000}">
      <formula1>0</formula1>
    </dataValidation>
    <dataValidation type="list" allowBlank="1" showInputMessage="1" showErrorMessage="1" sqref="E9:G38" xr:uid="{00000000-0002-0000-0300-000002000000}">
      <formula1>countries</formula1>
    </dataValidation>
  </dataValidations>
  <pageMargins left="0.7" right="0.7" top="0.75" bottom="0.75" header="0.3" footer="0.3"/>
  <pageSetup paperSize="9" scale="45" orientation="landscape" cellComments="asDisplayed" r:id="rId1"/>
  <ignoredErrors>
    <ignoredError sqref="P10 P19 P2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25"/>
  <sheetViews>
    <sheetView zoomScaleNormal="100" zoomScaleSheetLayoutView="100" workbookViewId="0"/>
  </sheetViews>
  <sheetFormatPr defaultRowHeight="15.75" x14ac:dyDescent="0.25"/>
  <cols>
    <col min="1" max="1" width="2.7109375" style="432" customWidth="1"/>
    <col min="2" max="2" width="6.85546875" style="432" customWidth="1"/>
    <col min="3" max="3" width="55.7109375" style="432" customWidth="1"/>
    <col min="4" max="4" width="18.7109375" style="432" customWidth="1"/>
    <col min="5" max="5" width="17.85546875" style="432" customWidth="1"/>
    <col min="6" max="6" width="18.5703125" style="432" customWidth="1"/>
    <col min="7" max="7" width="8" style="432" customWidth="1"/>
    <col min="8" max="8" width="2.7109375" style="432" customWidth="1"/>
    <col min="9" max="16384" width="9.140625" style="432"/>
  </cols>
  <sheetData>
    <row r="1" spans="1:9" x14ac:dyDescent="0.25">
      <c r="A1" s="4"/>
      <c r="B1" s="6" t="s">
        <v>825</v>
      </c>
      <c r="C1" s="4"/>
      <c r="D1" s="3"/>
      <c r="E1" s="3"/>
      <c r="F1" s="3"/>
      <c r="G1" s="3"/>
      <c r="H1" s="3"/>
    </row>
    <row r="2" spans="1:9" x14ac:dyDescent="0.25">
      <c r="A2" s="48"/>
      <c r="B2" s="48"/>
      <c r="C2" s="48"/>
      <c r="D2" s="3"/>
      <c r="E2" s="3"/>
      <c r="F2" s="3"/>
      <c r="G2" s="3"/>
      <c r="H2" s="3"/>
    </row>
    <row r="3" spans="1:9" x14ac:dyDescent="0.25">
      <c r="A3" s="48"/>
      <c r="B3" s="93">
        <f>'Section A'!E17</f>
        <v>0</v>
      </c>
      <c r="C3" s="48"/>
      <c r="D3" s="3"/>
      <c r="E3" s="3"/>
      <c r="F3" s="3"/>
      <c r="G3" s="3"/>
      <c r="H3" s="3"/>
    </row>
    <row r="4" spans="1:9" x14ac:dyDescent="0.25">
      <c r="A4" s="3"/>
      <c r="B4" s="5"/>
      <c r="C4" s="4"/>
      <c r="D4" s="3"/>
      <c r="E4" s="3"/>
      <c r="F4" s="3"/>
      <c r="G4" s="3"/>
      <c r="H4" s="3"/>
    </row>
    <row r="5" spans="1:9" x14ac:dyDescent="0.25">
      <c r="A5" s="3"/>
      <c r="B5" s="3"/>
      <c r="C5" s="3"/>
      <c r="D5" s="3"/>
      <c r="E5" s="3"/>
      <c r="F5" s="3"/>
      <c r="G5" s="3"/>
      <c r="H5" s="3"/>
    </row>
    <row r="6" spans="1:9" x14ac:dyDescent="0.25">
      <c r="A6" s="3"/>
      <c r="B6" s="517" t="s">
        <v>610</v>
      </c>
      <c r="C6" s="517"/>
      <c r="D6" s="517"/>
      <c r="E6" s="517"/>
      <c r="F6" s="517"/>
      <c r="G6" s="517"/>
      <c r="H6" s="3"/>
    </row>
    <row r="7" spans="1:9" s="427" customFormat="1" ht="83.25" customHeight="1" x14ac:dyDescent="0.25">
      <c r="A7" s="11"/>
      <c r="B7" s="518" t="s">
        <v>927</v>
      </c>
      <c r="C7" s="518"/>
      <c r="D7" s="518"/>
      <c r="E7" s="518"/>
      <c r="F7" s="518"/>
      <c r="G7" s="518"/>
      <c r="H7" s="215"/>
      <c r="I7" s="437"/>
    </row>
    <row r="8" spans="1:9" ht="16.5" thickBot="1" x14ac:dyDescent="0.3">
      <c r="A8" s="3"/>
      <c r="B8" s="169"/>
      <c r="C8" s="53"/>
      <c r="D8" s="170" t="s">
        <v>97</v>
      </c>
      <c r="E8" s="170" t="s">
        <v>96</v>
      </c>
      <c r="F8" s="170"/>
      <c r="G8" s="171"/>
      <c r="H8" s="3"/>
    </row>
    <row r="9" spans="1:9" ht="16.5" thickBot="1" x14ac:dyDescent="0.3">
      <c r="A9" s="3"/>
      <c r="B9" s="275" t="s">
        <v>58</v>
      </c>
      <c r="C9" s="48" t="s">
        <v>139</v>
      </c>
      <c r="D9" s="49">
        <f>D15+D19</f>
        <v>0</v>
      </c>
      <c r="E9" s="49">
        <f>E15+E19</f>
        <v>0</v>
      </c>
      <c r="F9" s="3"/>
      <c r="G9" s="42"/>
      <c r="H9" s="3"/>
    </row>
    <row r="10" spans="1:9" s="427" customFormat="1" ht="105" customHeight="1" x14ac:dyDescent="0.25">
      <c r="A10" s="11"/>
      <c r="B10" s="275"/>
      <c r="C10" s="475" t="s">
        <v>552</v>
      </c>
      <c r="D10" s="475"/>
      <c r="E10" s="475"/>
      <c r="F10" s="475"/>
      <c r="G10" s="159"/>
      <c r="H10" s="11"/>
    </row>
    <row r="11" spans="1:9" ht="16.5" thickBot="1" x14ac:dyDescent="0.3">
      <c r="A11" s="3"/>
      <c r="B11" s="172"/>
      <c r="C11" s="3"/>
      <c r="D11" s="48"/>
      <c r="E11" s="3"/>
      <c r="F11" s="3"/>
      <c r="G11" s="173"/>
      <c r="H11" s="3"/>
    </row>
    <row r="12" spans="1:9" ht="32.25" thickBot="1" x14ac:dyDescent="0.3">
      <c r="A12" s="3"/>
      <c r="B12" s="35"/>
      <c r="C12" s="4" t="s">
        <v>520</v>
      </c>
      <c r="D12" s="50">
        <f>IF(E9=0,IF(D9=0,0,100%),((D9-E9)/(ABS(E9))))</f>
        <v>0</v>
      </c>
      <c r="E12" s="4"/>
      <c r="F12" s="3"/>
      <c r="G12" s="174"/>
      <c r="H12" s="3"/>
    </row>
    <row r="13" spans="1:9" x14ac:dyDescent="0.25">
      <c r="A13" s="3"/>
      <c r="B13" s="172"/>
      <c r="C13" s="3"/>
      <c r="D13" s="3"/>
      <c r="E13" s="3"/>
      <c r="F13" s="3"/>
      <c r="G13" s="42"/>
      <c r="H13" s="3"/>
    </row>
    <row r="14" spans="1:9" ht="16.5" thickBot="1" x14ac:dyDescent="0.3">
      <c r="A14" s="3"/>
      <c r="B14" s="172"/>
      <c r="C14" s="3"/>
      <c r="D14" s="160" t="s">
        <v>97</v>
      </c>
      <c r="E14" s="160" t="s">
        <v>96</v>
      </c>
      <c r="F14" s="3"/>
      <c r="G14" s="42"/>
      <c r="H14" s="3"/>
    </row>
    <row r="15" spans="1:9" ht="16.5" thickBot="1" x14ac:dyDescent="0.3">
      <c r="A15" s="3"/>
      <c r="B15" s="275" t="s">
        <v>59</v>
      </c>
      <c r="C15" s="48" t="s">
        <v>140</v>
      </c>
      <c r="D15" s="51"/>
      <c r="E15" s="51"/>
      <c r="F15" s="3"/>
      <c r="G15" s="42"/>
      <c r="H15" s="3"/>
    </row>
    <row r="16" spans="1:9" s="427" customFormat="1" ht="41.25" customHeight="1" x14ac:dyDescent="0.25">
      <c r="A16" s="11"/>
      <c r="B16" s="275"/>
      <c r="C16" s="519" t="s">
        <v>859</v>
      </c>
      <c r="D16" s="519"/>
      <c r="E16" s="519"/>
      <c r="F16" s="519"/>
      <c r="G16" s="159"/>
      <c r="H16" s="11"/>
    </row>
    <row r="17" spans="1:8" x14ac:dyDescent="0.25">
      <c r="A17" s="3"/>
      <c r="B17" s="275"/>
      <c r="C17" s="5"/>
      <c r="D17" s="3"/>
      <c r="E17" s="3"/>
      <c r="F17" s="3"/>
      <c r="G17" s="42"/>
      <c r="H17" s="3"/>
    </row>
    <row r="18" spans="1:8" ht="16.5" thickBot="1" x14ac:dyDescent="0.3">
      <c r="A18" s="3"/>
      <c r="B18" s="275"/>
      <c r="C18" s="38"/>
      <c r="D18" s="160" t="s">
        <v>97</v>
      </c>
      <c r="E18" s="160" t="s">
        <v>96</v>
      </c>
      <c r="F18" s="3"/>
      <c r="G18" s="42"/>
      <c r="H18" s="3"/>
    </row>
    <row r="19" spans="1:8" ht="32.25" thickBot="1" x14ac:dyDescent="0.3">
      <c r="A19" s="3"/>
      <c r="B19" s="275" t="s">
        <v>60</v>
      </c>
      <c r="C19" s="4" t="s">
        <v>521</v>
      </c>
      <c r="D19" s="51"/>
      <c r="E19" s="51"/>
      <c r="F19" s="3"/>
      <c r="G19" s="42"/>
      <c r="H19" s="3"/>
    </row>
    <row r="20" spans="1:8" ht="130.5" customHeight="1" x14ac:dyDescent="0.25">
      <c r="A20" s="3"/>
      <c r="B20" s="172"/>
      <c r="C20" s="478" t="s">
        <v>860</v>
      </c>
      <c r="D20" s="478"/>
      <c r="E20" s="478"/>
      <c r="F20" s="478"/>
      <c r="G20" s="42"/>
      <c r="H20" s="3"/>
    </row>
    <row r="21" spans="1:8" ht="17.25" customHeight="1" x14ac:dyDescent="0.25">
      <c r="A21" s="3"/>
      <c r="B21" s="175"/>
      <c r="C21" s="39"/>
      <c r="D21" s="52"/>
      <c r="E21" s="52"/>
      <c r="F21" s="52"/>
      <c r="G21" s="44"/>
      <c r="H21" s="3"/>
    </row>
    <row r="22" spans="1:8" x14ac:dyDescent="0.25">
      <c r="A22" s="3"/>
      <c r="B22" s="3"/>
      <c r="C22" s="2"/>
      <c r="D22" s="3"/>
      <c r="E22" s="3"/>
      <c r="F22" s="3"/>
      <c r="G22" s="3"/>
      <c r="H22" s="3"/>
    </row>
    <row r="23" spans="1:8" x14ac:dyDescent="0.25">
      <c r="A23" s="3"/>
      <c r="B23" s="48"/>
      <c r="C23" s="506" t="s">
        <v>406</v>
      </c>
      <c r="D23" s="506"/>
      <c r="E23" s="48"/>
      <c r="F23" s="48"/>
      <c r="G23" s="3"/>
      <c r="H23" s="3"/>
    </row>
    <row r="24" spans="1:8" x14ac:dyDescent="0.25">
      <c r="A24" s="3"/>
      <c r="B24" s="284"/>
      <c r="C24" s="506" t="str">
        <f>IF(OR(ISBLANK(D9),ISBLANK(E9),ISBLANK(D12),ISBLANK(D15),ISBLANK(E15),ISBLANK(D19),ISBLANK(E19)),"FALSE","TRUE")</f>
        <v>FALSE</v>
      </c>
      <c r="D24" s="506"/>
      <c r="E24" s="284"/>
      <c r="F24" s="284"/>
      <c r="G24" s="3"/>
      <c r="H24" s="3"/>
    </row>
    <row r="25" spans="1:8" x14ac:dyDescent="0.25">
      <c r="A25" s="3"/>
      <c r="B25" s="46"/>
      <c r="C25" s="1"/>
      <c r="D25" s="1"/>
      <c r="E25" s="3"/>
      <c r="F25" s="3"/>
      <c r="G25" s="3"/>
      <c r="H25" s="3"/>
    </row>
  </sheetData>
  <sheetProtection algorithmName="SHA-512" hashValue="CLyDoqyl/QBFdt897AQxLKLuwGdpJlsP6QZxkqz7UthXnjDY0OSduSSi1UKaNncjBGlmirApmlyCltSerIdCqw==" saltValue="2DRYR9U3h5i7TPhcmGHTww==" spinCount="100000" sheet="1" objects="1" scenarios="1"/>
  <mergeCells count="7">
    <mergeCell ref="B6:G6"/>
    <mergeCell ref="C24:D24"/>
    <mergeCell ref="C23:D23"/>
    <mergeCell ref="C10:F10"/>
    <mergeCell ref="C20:F20"/>
    <mergeCell ref="B7:G7"/>
    <mergeCell ref="C16:F16"/>
  </mergeCells>
  <conditionalFormatting sqref="C24">
    <cfRule type="containsText" dxfId="221" priority="1" operator="containsText" text="TRUE">
      <formula>NOT(ISERROR(SEARCH("TRUE",C24)))</formula>
    </cfRule>
    <cfRule type="containsText" dxfId="220" priority="2" operator="containsText" text="FALSE">
      <formula>NOT(ISERROR(SEARCH("FALSE",C24)))</formula>
    </cfRule>
  </conditionalFormatting>
  <dataValidations xWindow="759" yWindow="359" count="2">
    <dataValidation type="whole" operator="greaterThanOrEqual" allowBlank="1" showInputMessage="1" showErrorMessage="1" promptTitle="Input data" prompt="Insert a non negative integer value" sqref="D15:E15 D19:E19" xr:uid="{00000000-0002-0000-0400-000002000000}">
      <formula1>0</formula1>
    </dataValidation>
    <dataValidation type="whole" operator="greaterThanOrEqual" allowBlank="1" showInputMessage="1" showErrorMessage="1" sqref="D9:E9" xr:uid="{00000000-0002-0000-0400-000003000000}">
      <formula1>0</formula1>
    </dataValidation>
  </dataValidations>
  <pageMargins left="0.7" right="0.7" top="0.75" bottom="0.75" header="0.3" footer="0.3"/>
  <pageSetup paperSize="9" scale="67"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33"/>
  <sheetViews>
    <sheetView zoomScaleNormal="100" zoomScaleSheetLayoutView="100" workbookViewId="0"/>
  </sheetViews>
  <sheetFormatPr defaultRowHeight="15.75" x14ac:dyDescent="0.25"/>
  <cols>
    <col min="1" max="1" width="2.7109375" style="432" customWidth="1"/>
    <col min="2" max="2" width="6.85546875" style="432" customWidth="1"/>
    <col min="3" max="3" width="72.28515625" style="432" customWidth="1"/>
    <col min="4" max="5" width="20.7109375" style="432" customWidth="1"/>
    <col min="6" max="6" width="20.7109375" style="438" customWidth="1"/>
    <col min="7" max="7" width="8" style="432" customWidth="1"/>
    <col min="8" max="8" width="2.7109375" style="432" customWidth="1"/>
    <col min="9" max="9" width="9.140625" style="432"/>
    <col min="10" max="10" width="9.140625" style="432" customWidth="1"/>
    <col min="11" max="16384" width="9.140625" style="432"/>
  </cols>
  <sheetData>
    <row r="1" spans="1:8" x14ac:dyDescent="0.25">
      <c r="A1" s="4"/>
      <c r="B1" s="6" t="s">
        <v>825</v>
      </c>
      <c r="C1" s="4"/>
      <c r="D1" s="3"/>
      <c r="E1" s="3"/>
      <c r="F1" s="182"/>
      <c r="G1" s="3"/>
      <c r="H1" s="3"/>
    </row>
    <row r="2" spans="1:8" x14ac:dyDescent="0.25">
      <c r="A2" s="48"/>
      <c r="B2" s="48"/>
      <c r="C2" s="48"/>
      <c r="D2" s="3"/>
      <c r="E2" s="3"/>
      <c r="F2" s="182"/>
      <c r="G2" s="3"/>
      <c r="H2" s="3"/>
    </row>
    <row r="3" spans="1:8" x14ac:dyDescent="0.25">
      <c r="A3" s="48"/>
      <c r="B3" s="93">
        <f>'Section A'!E17</f>
        <v>0</v>
      </c>
      <c r="C3" s="48"/>
      <c r="D3" s="3"/>
      <c r="E3" s="3"/>
      <c r="F3" s="182"/>
      <c r="G3" s="3"/>
      <c r="H3" s="3"/>
    </row>
    <row r="4" spans="1:8" x14ac:dyDescent="0.25">
      <c r="A4" s="3"/>
      <c r="B4" s="5"/>
      <c r="C4" s="6"/>
      <c r="D4" s="6"/>
      <c r="E4" s="3"/>
      <c r="F4" s="182"/>
      <c r="G4" s="3"/>
      <c r="H4" s="3"/>
    </row>
    <row r="5" spans="1:8" x14ac:dyDescent="0.25">
      <c r="A5" s="3"/>
      <c r="B5" s="3"/>
      <c r="C5" s="3"/>
      <c r="D5" s="3"/>
      <c r="E5" s="3"/>
      <c r="F5" s="182"/>
      <c r="G5" s="3"/>
      <c r="H5" s="3"/>
    </row>
    <row r="6" spans="1:8" x14ac:dyDescent="0.25">
      <c r="A6" s="3"/>
      <c r="B6" s="517" t="s">
        <v>408</v>
      </c>
      <c r="C6" s="517"/>
      <c r="D6" s="517"/>
      <c r="E6" s="517"/>
      <c r="F6" s="517"/>
      <c r="G6" s="517"/>
      <c r="H6" s="3"/>
    </row>
    <row r="7" spans="1:8" ht="78" customHeight="1" x14ac:dyDescent="0.25">
      <c r="A7" s="287"/>
      <c r="B7" s="520" t="s">
        <v>928</v>
      </c>
      <c r="C7" s="520"/>
      <c r="D7" s="520"/>
      <c r="E7" s="520"/>
      <c r="F7" s="520"/>
      <c r="G7" s="520"/>
      <c r="H7" s="3"/>
    </row>
    <row r="8" spans="1:8" ht="15" customHeight="1" x14ac:dyDescent="0.25">
      <c r="A8" s="3"/>
      <c r="B8" s="473">
        <v>1</v>
      </c>
      <c r="C8" s="470" t="s">
        <v>81</v>
      </c>
      <c r="D8" s="298"/>
      <c r="E8" s="298"/>
      <c r="F8" s="54"/>
      <c r="G8" s="171"/>
      <c r="H8" s="3"/>
    </row>
    <row r="9" spans="1:8" x14ac:dyDescent="0.25">
      <c r="A9" s="3"/>
      <c r="B9" s="474"/>
      <c r="C9" s="471"/>
      <c r="D9" s="3"/>
      <c r="E9" s="3"/>
      <c r="F9" s="55"/>
      <c r="G9" s="42"/>
      <c r="H9" s="3"/>
    </row>
    <row r="10" spans="1:8" ht="31.5" x14ac:dyDescent="0.25">
      <c r="A10" s="3"/>
      <c r="B10" s="275"/>
      <c r="C10" s="176" t="s">
        <v>129</v>
      </c>
      <c r="D10" s="161" t="s">
        <v>427</v>
      </c>
      <c r="E10" s="177" t="s">
        <v>428</v>
      </c>
      <c r="F10" s="177" t="s">
        <v>429</v>
      </c>
      <c r="G10" s="42"/>
      <c r="H10" s="3"/>
    </row>
    <row r="11" spans="1:8" ht="16.5" thickBot="1" x14ac:dyDescent="0.3">
      <c r="A11" s="3"/>
      <c r="B11" s="172"/>
      <c r="C11" s="3"/>
      <c r="D11" s="284" t="s">
        <v>97</v>
      </c>
      <c r="E11" s="284" t="s">
        <v>105</v>
      </c>
      <c r="F11" s="284" t="s">
        <v>109</v>
      </c>
      <c r="G11" s="42"/>
      <c r="H11" s="3"/>
    </row>
    <row r="12" spans="1:8" ht="32.1" customHeight="1" thickBot="1" x14ac:dyDescent="0.3">
      <c r="A12" s="3"/>
      <c r="B12" s="172"/>
      <c r="C12" s="48" t="s">
        <v>84</v>
      </c>
      <c r="D12" s="26"/>
      <c r="E12" s="56"/>
      <c r="F12" s="50">
        <f>IF(E12=0,IF(D12=0,0,100%),((D12-E12)/(ABS(E12))))</f>
        <v>0</v>
      </c>
      <c r="G12" s="178"/>
      <c r="H12" s="3"/>
    </row>
    <row r="13" spans="1:8" ht="66" customHeight="1" thickBot="1" x14ac:dyDescent="0.3">
      <c r="A13" s="3"/>
      <c r="B13" s="172"/>
      <c r="C13" s="276" t="s">
        <v>861</v>
      </c>
      <c r="D13" s="284"/>
      <c r="E13" s="284"/>
      <c r="F13" s="284"/>
      <c r="G13" s="178"/>
      <c r="H13" s="3"/>
    </row>
    <row r="14" spans="1:8" ht="32.1" customHeight="1" thickBot="1" x14ac:dyDescent="0.3">
      <c r="A14" s="3"/>
      <c r="B14" s="172"/>
      <c r="C14" s="48" t="s">
        <v>85</v>
      </c>
      <c r="D14" s="26"/>
      <c r="E14" s="56"/>
      <c r="F14" s="50">
        <f>IF(E14=0,IF(D14=0,0,100%),((D14-E14)/(ABS(E14))))</f>
        <v>0</v>
      </c>
      <c r="G14" s="178"/>
      <c r="H14" s="3"/>
    </row>
    <row r="15" spans="1:8" ht="48.75" customHeight="1" thickBot="1" x14ac:dyDescent="0.3">
      <c r="A15" s="3"/>
      <c r="B15" s="172"/>
      <c r="C15" s="176" t="s">
        <v>141</v>
      </c>
      <c r="D15" s="14"/>
      <c r="E15" s="14"/>
      <c r="F15" s="66"/>
      <c r="G15" s="42"/>
      <c r="H15" s="3"/>
    </row>
    <row r="16" spans="1:8" ht="32.1" customHeight="1" thickBot="1" x14ac:dyDescent="0.3">
      <c r="A16" s="3"/>
      <c r="B16" s="172"/>
      <c r="C16" s="48" t="s">
        <v>82</v>
      </c>
      <c r="D16" s="57">
        <f>D12-D14</f>
        <v>0</v>
      </c>
      <c r="E16" s="58">
        <f>E12-E14</f>
        <v>0</v>
      </c>
      <c r="F16" s="59">
        <f>IF(E16=0,IF(D16=0,0,100%),((D16-E16)/(ABS(E16))))</f>
        <v>0</v>
      </c>
      <c r="G16" s="42"/>
      <c r="H16" s="216"/>
    </row>
    <row r="17" spans="1:8" ht="32.1" customHeight="1" thickBot="1" x14ac:dyDescent="0.3">
      <c r="A17" s="3"/>
      <c r="B17" s="172"/>
      <c r="C17" s="48" t="s">
        <v>124</v>
      </c>
      <c r="D17" s="60"/>
      <c r="E17" s="61"/>
      <c r="F17" s="66"/>
      <c r="G17" s="42"/>
      <c r="H17" s="216"/>
    </row>
    <row r="18" spans="1:8" ht="49.5" customHeight="1" thickBot="1" x14ac:dyDescent="0.3">
      <c r="A18" s="3"/>
      <c r="B18" s="172"/>
      <c r="C18" s="290" t="s">
        <v>929</v>
      </c>
      <c r="D18" s="14" t="s">
        <v>125</v>
      </c>
      <c r="E18" s="14" t="s">
        <v>125</v>
      </c>
      <c r="F18" s="66" t="s">
        <v>125</v>
      </c>
      <c r="G18" s="42"/>
      <c r="H18" s="216"/>
    </row>
    <row r="19" spans="1:8" ht="32.1" customHeight="1" thickBot="1" x14ac:dyDescent="0.3">
      <c r="A19" s="3"/>
      <c r="B19" s="172"/>
      <c r="C19" s="48" t="s">
        <v>86</v>
      </c>
      <c r="D19" s="26"/>
      <c r="E19" s="26"/>
      <c r="F19" s="179"/>
      <c r="G19" s="42"/>
      <c r="H19" s="217"/>
    </row>
    <row r="20" spans="1:8" ht="33.75" customHeight="1" thickBot="1" x14ac:dyDescent="0.3">
      <c r="A20" s="3"/>
      <c r="B20" s="172"/>
      <c r="C20" s="176" t="s">
        <v>115</v>
      </c>
      <c r="D20" s="14"/>
      <c r="E20" s="14"/>
      <c r="F20" s="66"/>
      <c r="G20" s="42"/>
      <c r="H20" s="3"/>
    </row>
    <row r="21" spans="1:8" ht="32.1" customHeight="1" thickBot="1" x14ac:dyDescent="0.3">
      <c r="A21" s="3"/>
      <c r="B21" s="172"/>
      <c r="C21" s="48" t="s">
        <v>88</v>
      </c>
      <c r="D21" s="62">
        <f>D16+D17-D19</f>
        <v>0</v>
      </c>
      <c r="E21" s="63">
        <f>E16+E17-E19</f>
        <v>0</v>
      </c>
      <c r="F21" s="59">
        <f>IF(E21=0,IF(D21=0,0,100%),((D21-E21)/(ABS(E21))))</f>
        <v>0</v>
      </c>
      <c r="G21" s="42"/>
      <c r="H21" s="3"/>
    </row>
    <row r="22" spans="1:8" ht="16.5" thickBot="1" x14ac:dyDescent="0.3">
      <c r="A22" s="3"/>
      <c r="B22" s="172"/>
      <c r="C22" s="180" t="s">
        <v>87</v>
      </c>
      <c r="D22" s="14"/>
      <c r="E22" s="14"/>
      <c r="F22" s="66"/>
      <c r="G22" s="42"/>
      <c r="H22" s="3"/>
    </row>
    <row r="23" spans="1:8" ht="32.1" customHeight="1" thickBot="1" x14ac:dyDescent="0.3">
      <c r="A23" s="3"/>
      <c r="B23" s="172"/>
      <c r="C23" s="48" t="s">
        <v>89</v>
      </c>
      <c r="D23" s="26"/>
      <c r="E23" s="26"/>
      <c r="F23" s="64"/>
      <c r="G23" s="42"/>
      <c r="H23" s="3"/>
    </row>
    <row r="24" spans="1:8" ht="16.5" customHeight="1" thickBot="1" x14ac:dyDescent="0.3">
      <c r="A24" s="3"/>
      <c r="B24" s="172"/>
      <c r="C24" s="291" t="s">
        <v>930</v>
      </c>
      <c r="D24" s="14"/>
      <c r="E24" s="14"/>
      <c r="F24" s="66"/>
      <c r="G24" s="42"/>
      <c r="H24" s="3"/>
    </row>
    <row r="25" spans="1:8" ht="32.1" customHeight="1" thickBot="1" x14ac:dyDescent="0.3">
      <c r="A25" s="3"/>
      <c r="B25" s="172"/>
      <c r="C25" s="48" t="s">
        <v>90</v>
      </c>
      <c r="D25" s="26"/>
      <c r="E25" s="26"/>
      <c r="F25" s="64"/>
      <c r="G25" s="42"/>
      <c r="H25" s="3"/>
    </row>
    <row r="26" spans="1:8" ht="16.5" thickBot="1" x14ac:dyDescent="0.3">
      <c r="A26" s="3"/>
      <c r="B26" s="172"/>
      <c r="C26" s="291" t="s">
        <v>931</v>
      </c>
      <c r="D26" s="14"/>
      <c r="E26" s="14"/>
      <c r="F26" s="66"/>
      <c r="G26" s="42"/>
      <c r="H26" s="3"/>
    </row>
    <row r="27" spans="1:8" ht="32.1" customHeight="1" thickBot="1" x14ac:dyDescent="0.3">
      <c r="A27" s="3"/>
      <c r="B27" s="172"/>
      <c r="C27" s="48" t="s">
        <v>593</v>
      </c>
      <c r="D27" s="65"/>
      <c r="E27" s="65"/>
      <c r="F27" s="66"/>
      <c r="G27" s="42"/>
      <c r="H27" s="3"/>
    </row>
    <row r="28" spans="1:8" ht="32.1" customHeight="1" thickBot="1" x14ac:dyDescent="0.3">
      <c r="A28" s="3"/>
      <c r="B28" s="172"/>
      <c r="C28" s="48" t="s">
        <v>83</v>
      </c>
      <c r="D28" s="62">
        <f>D21+D23-D25-D27</f>
        <v>0</v>
      </c>
      <c r="E28" s="58">
        <f>E21+E23-E25-E27</f>
        <v>0</v>
      </c>
      <c r="F28" s="59">
        <f>IF(E28=0,IF(D28=0,0,100%),((D28-E28)/(ABS(E28))))</f>
        <v>0</v>
      </c>
      <c r="G28" s="42"/>
      <c r="H28" s="3"/>
    </row>
    <row r="29" spans="1:8" x14ac:dyDescent="0.25">
      <c r="A29" s="3"/>
      <c r="B29" s="175"/>
      <c r="C29" s="52"/>
      <c r="D29" s="52"/>
      <c r="E29" s="52"/>
      <c r="F29" s="181"/>
      <c r="G29" s="44"/>
      <c r="H29" s="3"/>
    </row>
    <row r="30" spans="1:8" x14ac:dyDescent="0.25">
      <c r="A30" s="3"/>
      <c r="B30" s="3"/>
      <c r="C30" s="3"/>
      <c r="D30" s="3"/>
      <c r="E30" s="3"/>
      <c r="F30" s="182"/>
      <c r="G30" s="3"/>
      <c r="H30" s="3"/>
    </row>
    <row r="31" spans="1:8" ht="15" customHeight="1" x14ac:dyDescent="0.25">
      <c r="A31" s="3"/>
      <c r="B31" s="48"/>
      <c r="C31" s="284" t="s">
        <v>406</v>
      </c>
      <c r="D31" s="48"/>
      <c r="E31" s="48"/>
      <c r="F31" s="183"/>
      <c r="G31" s="3"/>
      <c r="H31" s="3"/>
    </row>
    <row r="32" spans="1:8" x14ac:dyDescent="0.25">
      <c r="A32" s="3"/>
      <c r="B32" s="284"/>
      <c r="C32" s="284" t="str">
        <f>IF(OR(ISBLANK(D12),ISBLANK(E12),ISBLANK(F12),ISBLANK(D14),ISBLANK(E14),ISBLANK(F14),ISBLANK(D16),ISBLANK(E16),ISBLANK(F16),ISBLANK(D17),ISBLANK(E17),ISBLANK(D19),ISBLANK(E19),ISBLANK(D21),ISBLANK(E21),ISBLANK(F21),ISBLANK(D23),ISBLANK(E23),ISBLANK(D25),ISBLANK(E25),ISBLANK(D27),ISBLANK(E27),ISBLANK(D28),ISBLANK(E28),ISBLANK(F28)),"FALSE","TRUE")</f>
        <v>FALSE</v>
      </c>
      <c r="D32" s="284"/>
      <c r="E32" s="284"/>
      <c r="F32" s="284"/>
      <c r="G32" s="3"/>
      <c r="H32" s="3"/>
    </row>
    <row r="33" spans="1:8" x14ac:dyDescent="0.25">
      <c r="A33" s="3"/>
      <c r="B33" s="46"/>
      <c r="C33" s="1"/>
      <c r="D33" s="1"/>
      <c r="E33" s="3"/>
      <c r="F33" s="183"/>
      <c r="G33" s="3"/>
      <c r="H33" s="3"/>
    </row>
  </sheetData>
  <sheetProtection algorithmName="SHA-512" hashValue="VRhyU4DHaBFdg/i5RtXEdQJsZnltFIki+aJ7BnYdMVC9Jo84GK1jHsfXb96sXvn3qE7vm4It5KyYUHzelovtqQ==" saltValue="3Ughyau/EMmRTy9EQT7kyg==" spinCount="100000" sheet="1" objects="1" scenarios="1"/>
  <mergeCells count="4">
    <mergeCell ref="B6:G6"/>
    <mergeCell ref="B8:B9"/>
    <mergeCell ref="C8:C9"/>
    <mergeCell ref="B7:G7"/>
  </mergeCells>
  <conditionalFormatting sqref="C32">
    <cfRule type="containsText" dxfId="219" priority="1" operator="containsText" text="TRUE">
      <formula>NOT(ISERROR(SEARCH("TRUE",C32)))</formula>
    </cfRule>
    <cfRule type="containsText" dxfId="218" priority="2" operator="containsText" text="FALSE">
      <formula>NOT(ISERROR(SEARCH("FALSE",C32)))</formula>
    </cfRule>
  </conditionalFormatting>
  <dataValidations xWindow="660" yWindow="638" count="5">
    <dataValidation type="whole" operator="greaterThanOrEqual" allowBlank="1" showInputMessage="1" showErrorMessage="1" promptTitle="Input data" prompt="Insert non-negative integer value" sqref="D14:E14 D19:E19 D23:E23 D25:E25" xr:uid="{00000000-0002-0000-0500-000000000000}">
      <formula1>0</formula1>
    </dataValidation>
    <dataValidation allowBlank="1" showInputMessage="1" showErrorMessage="1" promptTitle="Input data" prompt="Insert an integer value_x000a_" sqref="E27" xr:uid="{00000000-0002-0000-0500-000001000000}"/>
    <dataValidation allowBlank="1" showInputMessage="1" showErrorMessage="1" promptTitle="Input data" prompt="Insert an integer value" sqref="D27" xr:uid="{00000000-0002-0000-0500-000002000000}"/>
    <dataValidation operator="greaterThanOrEqual" allowBlank="1" showInputMessage="1" showErrorMessage="1" sqref="F23 F25 F27" xr:uid="{00000000-0002-0000-0500-000004000000}"/>
    <dataValidation type="whole" operator="greaterThanOrEqual" allowBlank="1" showInputMessage="1" showErrorMessage="1" promptTitle="Input data" prompt="Insert a non-negative integer value" sqref="D12:E12" xr:uid="{00000000-0002-0000-0500-000005000000}">
      <formula1>0</formula1>
    </dataValidation>
  </dataValidations>
  <pageMargins left="0.7" right="0.7" top="0.75" bottom="0.75" header="0.3" footer="0.3"/>
  <pageSetup paperSize="9" scale="57"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37"/>
  <sheetViews>
    <sheetView zoomScaleNormal="100" zoomScaleSheetLayoutView="100" workbookViewId="0"/>
  </sheetViews>
  <sheetFormatPr defaultRowHeight="15.75" x14ac:dyDescent="0.25"/>
  <cols>
    <col min="1" max="1" width="2.7109375" style="432" customWidth="1"/>
    <col min="2" max="2" width="5.28515625" style="432" customWidth="1"/>
    <col min="3" max="3" width="60.5703125" style="432" customWidth="1"/>
    <col min="4" max="4" width="23.5703125" style="432" customWidth="1"/>
    <col min="5" max="5" width="9.140625" style="432" customWidth="1"/>
    <col min="6" max="6" width="16.7109375" style="432" customWidth="1"/>
    <col min="7" max="8" width="13.85546875" style="432" customWidth="1"/>
    <col min="9" max="9" width="2.7109375" style="432" customWidth="1"/>
    <col min="10" max="16384" width="9.140625" style="433"/>
  </cols>
  <sheetData>
    <row r="1" spans="1:11" x14ac:dyDescent="0.25">
      <c r="A1" s="4"/>
      <c r="B1" s="6" t="s">
        <v>825</v>
      </c>
      <c r="C1" s="4"/>
      <c r="D1" s="3"/>
      <c r="E1" s="3"/>
      <c r="F1" s="3"/>
      <c r="G1" s="3"/>
      <c r="H1" s="3"/>
      <c r="I1" s="3"/>
    </row>
    <row r="2" spans="1:11" x14ac:dyDescent="0.25">
      <c r="A2" s="48"/>
      <c r="B2" s="48"/>
      <c r="C2" s="48"/>
      <c r="D2" s="3"/>
      <c r="E2" s="3"/>
      <c r="F2" s="3"/>
      <c r="G2" s="3"/>
      <c r="H2" s="3"/>
      <c r="I2" s="3"/>
    </row>
    <row r="3" spans="1:11" x14ac:dyDescent="0.25">
      <c r="A3" s="48"/>
      <c r="B3" s="93">
        <f>'Section A'!E17</f>
        <v>0</v>
      </c>
      <c r="C3" s="48"/>
      <c r="D3" s="3"/>
      <c r="E3" s="3"/>
      <c r="F3" s="3"/>
      <c r="G3" s="3"/>
      <c r="H3" s="3"/>
      <c r="I3" s="3"/>
    </row>
    <row r="4" spans="1:11" x14ac:dyDescent="0.25">
      <c r="A4" s="3"/>
      <c r="B4" s="5"/>
      <c r="C4" s="6"/>
      <c r="D4" s="6"/>
      <c r="E4" s="3"/>
      <c r="F4" s="3"/>
      <c r="G4" s="3"/>
      <c r="H4" s="3"/>
      <c r="I4" s="3"/>
    </row>
    <row r="5" spans="1:11" x14ac:dyDescent="0.25">
      <c r="A5" s="3"/>
      <c r="B5" s="3"/>
      <c r="C5" s="3"/>
      <c r="D5" s="3"/>
      <c r="E5" s="3"/>
      <c r="F5" s="3"/>
      <c r="G5" s="3"/>
      <c r="H5" s="3"/>
      <c r="I5" s="3"/>
    </row>
    <row r="6" spans="1:11" x14ac:dyDescent="0.25">
      <c r="A6" s="3"/>
      <c r="B6" s="517" t="s">
        <v>769</v>
      </c>
      <c r="C6" s="517"/>
      <c r="D6" s="517"/>
      <c r="E6" s="517"/>
      <c r="F6" s="517"/>
      <c r="G6" s="517"/>
      <c r="H6" s="517"/>
      <c r="I6" s="3"/>
    </row>
    <row r="7" spans="1:11" ht="30.75" customHeight="1" x14ac:dyDescent="0.25">
      <c r="A7" s="287"/>
      <c r="B7" s="521" t="s">
        <v>934</v>
      </c>
      <c r="C7" s="521"/>
      <c r="D7" s="521"/>
      <c r="E7" s="521"/>
      <c r="F7" s="521"/>
      <c r="G7" s="521"/>
      <c r="H7" s="521"/>
      <c r="I7" s="68"/>
      <c r="J7" s="439"/>
      <c r="K7" s="434" t="b">
        <f>IF(ISNA(MATCH(FALSE,K8:K33,0)),TRUE,FALSE)</f>
        <v>0</v>
      </c>
    </row>
    <row r="8" spans="1:11" x14ac:dyDescent="0.25">
      <c r="A8" s="3"/>
      <c r="B8" s="189"/>
      <c r="C8" s="73"/>
      <c r="D8" s="74"/>
      <c r="E8" s="184"/>
      <c r="F8" s="184"/>
      <c r="G8" s="184"/>
      <c r="H8" s="185"/>
      <c r="I8" s="3"/>
    </row>
    <row r="9" spans="1:11" ht="16.5" thickBot="1" x14ac:dyDescent="0.3">
      <c r="A9" s="3"/>
      <c r="B9" s="69">
        <v>1</v>
      </c>
      <c r="C9" s="48" t="s">
        <v>146</v>
      </c>
      <c r="D9" s="4"/>
      <c r="E9" s="3"/>
      <c r="F9" s="3"/>
      <c r="G9" s="3"/>
      <c r="H9" s="186"/>
      <c r="I9" s="3"/>
    </row>
    <row r="10" spans="1:11" ht="15" customHeight="1" thickBot="1" x14ac:dyDescent="0.3">
      <c r="A10" s="3"/>
      <c r="B10" s="190"/>
      <c r="C10" s="70"/>
      <c r="D10" s="4"/>
      <c r="E10" s="3"/>
      <c r="F10" s="3"/>
      <c r="G10" s="3"/>
      <c r="H10" s="186"/>
      <c r="I10" s="3"/>
    </row>
    <row r="11" spans="1:11" ht="33.75" customHeight="1" x14ac:dyDescent="0.25">
      <c r="A11" s="3"/>
      <c r="B11" s="190"/>
      <c r="C11" s="472" t="s">
        <v>118</v>
      </c>
      <c r="D11" s="472"/>
      <c r="E11" s="472"/>
      <c r="F11" s="472"/>
      <c r="G11" s="472"/>
      <c r="H11" s="186"/>
      <c r="I11" s="3"/>
    </row>
    <row r="12" spans="1:11" ht="15.75" customHeight="1" x14ac:dyDescent="0.25">
      <c r="A12" s="3"/>
      <c r="B12" s="187"/>
      <c r="C12" s="191"/>
      <c r="D12" s="191"/>
      <c r="E12" s="191"/>
      <c r="F12" s="191"/>
      <c r="G12" s="191"/>
      <c r="H12" s="188"/>
      <c r="I12" s="3"/>
    </row>
    <row r="13" spans="1:11" x14ac:dyDescent="0.25">
      <c r="A13" s="3"/>
      <c r="B13" s="3"/>
      <c r="C13" s="1"/>
      <c r="D13" s="3"/>
      <c r="E13" s="3"/>
      <c r="F13" s="3"/>
      <c r="G13" s="3"/>
      <c r="H13" s="3"/>
      <c r="I13" s="3"/>
    </row>
    <row r="14" spans="1:11" x14ac:dyDescent="0.25">
      <c r="A14" s="3"/>
      <c r="B14" s="528">
        <v>2</v>
      </c>
      <c r="C14" s="527" t="s">
        <v>147</v>
      </c>
      <c r="D14" s="527"/>
      <c r="E14" s="184"/>
      <c r="F14" s="184"/>
      <c r="G14" s="184"/>
      <c r="H14" s="185"/>
      <c r="I14" s="3"/>
    </row>
    <row r="15" spans="1:11" x14ac:dyDescent="0.25">
      <c r="A15" s="3"/>
      <c r="B15" s="529"/>
      <c r="C15" s="471"/>
      <c r="D15" s="471"/>
      <c r="E15" s="3"/>
      <c r="F15" s="3"/>
      <c r="G15" s="3"/>
      <c r="H15" s="186"/>
      <c r="I15" s="3"/>
    </row>
    <row r="16" spans="1:11" ht="16.5" thickBot="1" x14ac:dyDescent="0.3">
      <c r="A16" s="3"/>
      <c r="B16" s="292" t="s">
        <v>1</v>
      </c>
      <c r="C16" s="471" t="s">
        <v>811</v>
      </c>
      <c r="D16" s="471"/>
      <c r="E16" s="471"/>
      <c r="F16" s="471"/>
      <c r="G16" s="3"/>
      <c r="H16" s="186"/>
      <c r="I16" s="3"/>
    </row>
    <row r="17" spans="1:11" ht="16.5" thickBot="1" x14ac:dyDescent="0.3">
      <c r="A17" s="3"/>
      <c r="B17" s="190"/>
      <c r="C17" s="3" t="s">
        <v>75</v>
      </c>
      <c r="D17" s="71"/>
      <c r="E17" s="530" t="str">
        <f>IF(D17="YES","YES",IF(D18="YES","YES",IF(D19="YES","YES",IF(D20="YES","YES",IF(D21="YES","YES","NO")))))</f>
        <v>NO</v>
      </c>
      <c r="F17" s="75"/>
      <c r="G17" s="75"/>
      <c r="H17" s="76"/>
      <c r="I17" s="218"/>
      <c r="K17" s="433" t="b">
        <f>IF(ISNUMBER(MATCH(D17,List_YesNo,0)),TRUE,FALSE)</f>
        <v>0</v>
      </c>
    </row>
    <row r="18" spans="1:11" ht="16.5" thickBot="1" x14ac:dyDescent="0.3">
      <c r="A18" s="3"/>
      <c r="B18" s="190"/>
      <c r="C18" s="3" t="s">
        <v>76</v>
      </c>
      <c r="D18" s="71"/>
      <c r="E18" s="531"/>
      <c r="F18" s="75"/>
      <c r="G18" s="75"/>
      <c r="H18" s="76"/>
      <c r="I18" s="3"/>
      <c r="K18" s="433" t="b">
        <f>IF(ISNUMBER(MATCH(D18,List_YesNo,0)),TRUE,FALSE)</f>
        <v>0</v>
      </c>
    </row>
    <row r="19" spans="1:11" ht="32.25" thickBot="1" x14ac:dyDescent="0.3">
      <c r="A19" s="3"/>
      <c r="B19" s="190"/>
      <c r="C19" s="212" t="s">
        <v>863</v>
      </c>
      <c r="D19" s="71"/>
      <c r="E19" s="531"/>
      <c r="F19" s="75"/>
      <c r="G19" s="75"/>
      <c r="H19" s="76"/>
      <c r="I19" s="3"/>
      <c r="K19" s="433" t="b">
        <f>IF(ISNUMBER(MATCH(D19,List_YesNo,0)),TRUE,FALSE)</f>
        <v>0</v>
      </c>
    </row>
    <row r="20" spans="1:11" ht="16.5" thickBot="1" x14ac:dyDescent="0.3">
      <c r="A20" s="3"/>
      <c r="B20" s="190"/>
      <c r="C20" s="3" t="s">
        <v>77</v>
      </c>
      <c r="D20" s="71"/>
      <c r="E20" s="531"/>
      <c r="F20" s="75"/>
      <c r="G20" s="75"/>
      <c r="H20" s="76"/>
      <c r="I20" s="3"/>
      <c r="K20" s="433" t="b">
        <f>IF(ISNUMBER(MATCH(D20,List_YesNo,0)),TRUE,FALSE)</f>
        <v>0</v>
      </c>
    </row>
    <row r="21" spans="1:11" ht="16.5" thickBot="1" x14ac:dyDescent="0.3">
      <c r="A21" s="3"/>
      <c r="B21" s="190"/>
      <c r="C21" s="3" t="s">
        <v>78</v>
      </c>
      <c r="D21" s="71"/>
      <c r="E21" s="532"/>
      <c r="F21" s="75"/>
      <c r="G21" s="75"/>
      <c r="H21" s="76"/>
      <c r="I21" s="3"/>
      <c r="K21" s="433" t="b">
        <f>IF(ISNUMBER(MATCH(D21,List_YesNo,0)),TRUE,FALSE)</f>
        <v>0</v>
      </c>
    </row>
    <row r="22" spans="1:11" ht="36" customHeight="1" x14ac:dyDescent="0.25">
      <c r="A22" s="3"/>
      <c r="B22" s="190"/>
      <c r="C22" s="3"/>
      <c r="D22" s="166" t="s">
        <v>74</v>
      </c>
      <c r="E22" s="3"/>
      <c r="F22" s="3"/>
      <c r="G22" s="3"/>
      <c r="H22" s="186"/>
      <c r="I22" s="3"/>
    </row>
    <row r="23" spans="1:11" x14ac:dyDescent="0.25">
      <c r="A23" s="3"/>
      <c r="B23" s="187"/>
      <c r="C23" s="78"/>
      <c r="D23" s="78"/>
      <c r="E23" s="78"/>
      <c r="F23" s="78"/>
      <c r="G23" s="78"/>
      <c r="H23" s="188"/>
      <c r="I23" s="3"/>
    </row>
    <row r="24" spans="1:11" x14ac:dyDescent="0.25">
      <c r="A24" s="3"/>
      <c r="B24" s="3"/>
      <c r="C24" s="3"/>
      <c r="D24" s="3"/>
      <c r="E24" s="3"/>
      <c r="F24" s="3"/>
      <c r="G24" s="3"/>
      <c r="H24" s="3"/>
      <c r="I24" s="3"/>
    </row>
    <row r="25" spans="1:11" x14ac:dyDescent="0.25">
      <c r="A25" s="3"/>
      <c r="B25" s="525">
        <v>3</v>
      </c>
      <c r="C25" s="527" t="s">
        <v>148</v>
      </c>
      <c r="D25" s="184"/>
      <c r="E25" s="288"/>
      <c r="F25" s="288"/>
      <c r="G25" s="288"/>
      <c r="H25" s="77"/>
      <c r="I25" s="3"/>
    </row>
    <row r="26" spans="1:11" x14ac:dyDescent="0.25">
      <c r="A26" s="3"/>
      <c r="B26" s="526"/>
      <c r="C26" s="471"/>
      <c r="D26" s="3"/>
      <c r="E26" s="48"/>
      <c r="F26" s="48"/>
      <c r="G26" s="48"/>
      <c r="H26" s="289"/>
      <c r="I26" s="3"/>
    </row>
    <row r="27" spans="1:11" ht="16.5" thickBot="1" x14ac:dyDescent="0.3">
      <c r="A27" s="3"/>
      <c r="B27" s="292" t="s">
        <v>4</v>
      </c>
      <c r="C27" s="471" t="s">
        <v>121</v>
      </c>
      <c r="D27" s="471"/>
      <c r="E27" s="471"/>
      <c r="F27" s="471"/>
      <c r="G27" s="471"/>
      <c r="H27" s="186"/>
      <c r="I27" s="3"/>
    </row>
    <row r="28" spans="1:11" ht="16.5" thickBot="1" x14ac:dyDescent="0.3">
      <c r="A28" s="3"/>
      <c r="B28" s="292"/>
      <c r="C28" s="3" t="s">
        <v>862</v>
      </c>
      <c r="D28" s="71"/>
      <c r="E28" s="522">
        <f>COUNTIF(D28:D31,"YES")/4</f>
        <v>0</v>
      </c>
      <c r="F28" s="3"/>
      <c r="G28" s="3"/>
      <c r="H28" s="186"/>
      <c r="I28" s="3"/>
      <c r="K28" s="433" t="b">
        <f>IF(ISNUMBER(MATCH(D28,List_YesNo,0)),TRUE,FALSE)</f>
        <v>0</v>
      </c>
    </row>
    <row r="29" spans="1:11" ht="16.5" thickBot="1" x14ac:dyDescent="0.3">
      <c r="A29" s="3"/>
      <c r="B29" s="292"/>
      <c r="C29" s="3" t="s">
        <v>107</v>
      </c>
      <c r="D29" s="71"/>
      <c r="E29" s="523"/>
      <c r="F29" s="3"/>
      <c r="G29" s="3"/>
      <c r="H29" s="186"/>
      <c r="I29" s="3"/>
      <c r="K29" s="433" t="b">
        <f>IF(ISNUMBER(MATCH(D29,List_YesNo,0)),TRUE,FALSE)</f>
        <v>0</v>
      </c>
    </row>
    <row r="30" spans="1:11" ht="16.5" thickBot="1" x14ac:dyDescent="0.3">
      <c r="A30" s="3"/>
      <c r="B30" s="292"/>
      <c r="C30" s="3" t="s">
        <v>108</v>
      </c>
      <c r="D30" s="71"/>
      <c r="E30" s="523"/>
      <c r="F30" s="3"/>
      <c r="G30" s="3"/>
      <c r="H30" s="186"/>
      <c r="I30" s="3"/>
      <c r="K30" s="433" t="b">
        <f>IF(ISNUMBER(MATCH(D30,List_YesNo,0)),TRUE,FALSE)</f>
        <v>0</v>
      </c>
    </row>
    <row r="31" spans="1:11" ht="16.5" thickBot="1" x14ac:dyDescent="0.3">
      <c r="A31" s="3"/>
      <c r="B31" s="292"/>
      <c r="C31" s="3" t="s">
        <v>106</v>
      </c>
      <c r="D31" s="71"/>
      <c r="E31" s="524"/>
      <c r="F31" s="3"/>
      <c r="G31" s="3"/>
      <c r="H31" s="186"/>
      <c r="I31" s="3"/>
      <c r="K31" s="433" t="b">
        <f>IF(ISNUMBER(MATCH(D31,List_YesNo,0)),TRUE,FALSE)</f>
        <v>0</v>
      </c>
    </row>
    <row r="32" spans="1:11" ht="36" customHeight="1" x14ac:dyDescent="0.25">
      <c r="A32" s="3"/>
      <c r="B32" s="190"/>
      <c r="C32" s="3"/>
      <c r="D32" s="219" t="s">
        <v>74</v>
      </c>
      <c r="E32" s="219"/>
      <c r="F32" s="3"/>
      <c r="G32" s="3"/>
      <c r="H32" s="186"/>
      <c r="I32" s="3"/>
    </row>
    <row r="33" spans="1:9" x14ac:dyDescent="0.25">
      <c r="A33" s="3"/>
      <c r="B33" s="187"/>
      <c r="C33" s="78"/>
      <c r="D33" s="78"/>
      <c r="E33" s="78"/>
      <c r="F33" s="78"/>
      <c r="G33" s="78"/>
      <c r="H33" s="188"/>
      <c r="I33" s="3"/>
    </row>
    <row r="34" spans="1:9" x14ac:dyDescent="0.25">
      <c r="A34" s="3"/>
      <c r="B34" s="3"/>
      <c r="C34" s="3"/>
      <c r="D34" s="3"/>
      <c r="E34" s="3"/>
      <c r="F34" s="3"/>
      <c r="G34" s="3"/>
      <c r="H34" s="3"/>
      <c r="I34" s="3"/>
    </row>
    <row r="35" spans="1:9" ht="15" customHeight="1" x14ac:dyDescent="0.25">
      <c r="A35" s="3"/>
      <c r="B35" s="48"/>
      <c r="C35" s="284" t="s">
        <v>406</v>
      </c>
      <c r="D35" s="48"/>
      <c r="E35" s="48"/>
      <c r="F35" s="48"/>
      <c r="G35" s="48"/>
      <c r="H35" s="48"/>
      <c r="I35" s="3"/>
    </row>
    <row r="36" spans="1:9" x14ac:dyDescent="0.25">
      <c r="A36" s="3"/>
      <c r="B36" s="284"/>
      <c r="C36" s="284" t="str">
        <f>IF(OR(ISBLANK(C10),ISBLANK(D17),ISBLANK(D18),ISBLANK(D19),ISBLANK(D20),ISBLANK(D21),ISBLANK(D28),ISBLANK(D29),ISBLANK(D30),ISBLANK(D31),K7=FALSE),"FALSE","TRUE")</f>
        <v>FALSE</v>
      </c>
      <c r="D36" s="284"/>
      <c r="E36" s="48"/>
      <c r="F36" s="48"/>
      <c r="G36" s="48"/>
      <c r="H36" s="48"/>
      <c r="I36" s="3"/>
    </row>
    <row r="37" spans="1:9" x14ac:dyDescent="0.25">
      <c r="A37" s="3"/>
      <c r="B37" s="3"/>
      <c r="C37" s="3"/>
      <c r="D37" s="3"/>
      <c r="E37" s="3"/>
      <c r="F37" s="3"/>
      <c r="G37" s="3"/>
      <c r="H37" s="3"/>
      <c r="I37" s="3"/>
    </row>
  </sheetData>
  <sheetProtection algorithmName="SHA-512" hashValue="1o2UvkbzSVflzNTQkx5xiOdgO4OowlZqn+/txn7cwoxN45ULjiMd1hfv2VAs/vFbuBT0ypn5K4DQkCjQWqR6sA==" saltValue="nNjBFbT7I2i/PvDqQn2zkg==" spinCount="100000" sheet="1" objects="1" scenarios="1"/>
  <mergeCells count="11">
    <mergeCell ref="B6:H6"/>
    <mergeCell ref="B7:H7"/>
    <mergeCell ref="E28:E31"/>
    <mergeCell ref="C27:G27"/>
    <mergeCell ref="B25:B26"/>
    <mergeCell ref="C25:C26"/>
    <mergeCell ref="C11:G11"/>
    <mergeCell ref="B14:B15"/>
    <mergeCell ref="C14:D15"/>
    <mergeCell ref="E17:E21"/>
    <mergeCell ref="C16:F16"/>
  </mergeCells>
  <conditionalFormatting sqref="C36">
    <cfRule type="containsText" dxfId="217" priority="1" operator="containsText" text="TRUE">
      <formula>NOT(ISERROR(SEARCH("TRUE",C36)))</formula>
    </cfRule>
    <cfRule type="containsText" dxfId="216" priority="2" operator="containsText" text="FALSE">
      <formula>NOT(ISERROR(SEARCH("FALSE",C36)))</formula>
    </cfRule>
  </conditionalFormatting>
  <dataValidations xWindow="545" yWindow="378" count="2">
    <dataValidation type="list" allowBlank="1" showInputMessage="1" showErrorMessage="1" sqref="D28:D31 D17:D21" xr:uid="{00000000-0002-0000-0600-000000000000}">
      <formula1>"Yes, No"</formula1>
    </dataValidation>
    <dataValidation allowBlank="1" showInputMessage="1" showErrorMessage="1" promptTitle="Input data" prompt="Insert a non-negative integer number" sqref="C10" xr:uid="{00000000-0002-0000-0600-000001000000}"/>
  </dataValidations>
  <pageMargins left="0.7" right="0.7" top="0.75" bottom="0.75" header="0.3" footer="0.3"/>
  <pageSetup paperSize="9" scale="59"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64"/>
  <sheetViews>
    <sheetView zoomScaleNormal="100" zoomScaleSheetLayoutView="100" workbookViewId="0"/>
  </sheetViews>
  <sheetFormatPr defaultRowHeight="15.75" x14ac:dyDescent="0.25"/>
  <cols>
    <col min="1" max="1" width="2.7109375" style="440" customWidth="1"/>
    <col min="2" max="3" width="6.7109375" style="440" customWidth="1"/>
    <col min="4" max="4" width="7.28515625" style="440" bestFit="1" customWidth="1"/>
    <col min="5" max="6" width="26.5703125" style="440" customWidth="1"/>
    <col min="7" max="7" width="42" style="440" customWidth="1"/>
    <col min="8" max="8" width="5.7109375" style="440" customWidth="1"/>
    <col min="9" max="9" width="2.7109375" style="440" customWidth="1"/>
    <col min="10" max="16384" width="9.140625" style="440"/>
  </cols>
  <sheetData>
    <row r="1" spans="1:9" s="427" customFormat="1" x14ac:dyDescent="0.25">
      <c r="A1" s="8"/>
      <c r="B1" s="6" t="s">
        <v>825</v>
      </c>
      <c r="C1" s="142"/>
      <c r="D1" s="142"/>
      <c r="E1" s="142"/>
      <c r="F1" s="142"/>
      <c r="G1" s="152"/>
      <c r="H1" s="156"/>
      <c r="I1" s="156"/>
    </row>
    <row r="2" spans="1:9" s="427" customFormat="1" x14ac:dyDescent="0.25">
      <c r="A2" s="142"/>
      <c r="B2" s="48"/>
      <c r="C2" s="142"/>
      <c r="D2" s="142"/>
      <c r="E2" s="142"/>
      <c r="F2" s="142"/>
      <c r="G2" s="152"/>
      <c r="H2" s="156"/>
      <c r="I2" s="156"/>
    </row>
    <row r="3" spans="1:9" s="427" customFormat="1" x14ac:dyDescent="0.25">
      <c r="A3" s="142"/>
      <c r="B3" s="93">
        <f>'Section A'!E17</f>
        <v>0</v>
      </c>
      <c r="C3" s="142"/>
      <c r="D3" s="142"/>
      <c r="E3" s="142"/>
      <c r="F3" s="142"/>
      <c r="G3" s="152"/>
      <c r="H3" s="156"/>
      <c r="I3" s="156"/>
    </row>
    <row r="4" spans="1:9" s="427" customFormat="1" x14ac:dyDescent="0.25">
      <c r="A4" s="152"/>
      <c r="B4" s="152"/>
      <c r="C4" s="152"/>
      <c r="D4" s="143"/>
      <c r="E4" s="152"/>
      <c r="F4" s="152"/>
      <c r="G4" s="152"/>
      <c r="H4" s="156"/>
      <c r="I4" s="156"/>
    </row>
    <row r="5" spans="1:9" s="427" customFormat="1" x14ac:dyDescent="0.25">
      <c r="A5" s="151"/>
      <c r="B5" s="151"/>
      <c r="C5" s="151"/>
      <c r="D5" s="151"/>
      <c r="E5" s="151"/>
      <c r="F5" s="151"/>
      <c r="G5" s="152"/>
      <c r="H5" s="156"/>
      <c r="I5" s="156"/>
    </row>
    <row r="6" spans="1:9" s="427" customFormat="1" x14ac:dyDescent="0.25">
      <c r="A6" s="151"/>
      <c r="B6" s="517" t="s">
        <v>815</v>
      </c>
      <c r="C6" s="517"/>
      <c r="D6" s="517"/>
      <c r="E6" s="517"/>
      <c r="F6" s="517"/>
      <c r="G6" s="517"/>
      <c r="H6" s="517"/>
      <c r="I6" s="156"/>
    </row>
    <row r="7" spans="1:9" s="427" customFormat="1" x14ac:dyDescent="0.25">
      <c r="A7" s="151"/>
      <c r="B7" s="151"/>
      <c r="C7" s="151"/>
      <c r="D7" s="151"/>
      <c r="E7" s="151"/>
      <c r="F7" s="151"/>
      <c r="G7" s="152"/>
      <c r="H7" s="156"/>
      <c r="I7" s="156"/>
    </row>
    <row r="8" spans="1:9" s="427" customFormat="1" x14ac:dyDescent="0.25">
      <c r="A8" s="151"/>
      <c r="B8" s="378"/>
      <c r="C8" s="392"/>
      <c r="D8" s="393"/>
      <c r="E8" s="393"/>
      <c r="F8" s="393"/>
      <c r="G8" s="394"/>
      <c r="H8" s="381"/>
      <c r="I8" s="156"/>
    </row>
    <row r="9" spans="1:9" s="427" customFormat="1" x14ac:dyDescent="0.25">
      <c r="A9" s="151"/>
      <c r="B9" s="382">
        <v>1</v>
      </c>
      <c r="C9" s="545" t="s">
        <v>522</v>
      </c>
      <c r="D9" s="545"/>
      <c r="E9" s="545"/>
      <c r="F9" s="545"/>
      <c r="G9" s="545"/>
      <c r="H9" s="383"/>
      <c r="I9" s="156"/>
    </row>
    <row r="10" spans="1:9" s="427" customFormat="1" x14ac:dyDescent="0.25">
      <c r="A10" s="151"/>
      <c r="B10" s="384"/>
      <c r="C10" s="149"/>
      <c r="D10" s="149"/>
      <c r="E10" s="149"/>
      <c r="F10" s="149"/>
      <c r="G10" s="149"/>
      <c r="H10" s="383"/>
      <c r="I10" s="156"/>
    </row>
    <row r="11" spans="1:9" s="427" customFormat="1" ht="69" customHeight="1" x14ac:dyDescent="0.25">
      <c r="A11" s="151"/>
      <c r="B11" s="382" t="s">
        <v>58</v>
      </c>
      <c r="C11" s="544" t="s">
        <v>870</v>
      </c>
      <c r="D11" s="544"/>
      <c r="E11" s="544"/>
      <c r="F11" s="544"/>
      <c r="G11" s="544"/>
      <c r="H11" s="390"/>
      <c r="I11" s="156"/>
    </row>
    <row r="12" spans="1:9" s="427" customFormat="1" ht="19.5" customHeight="1" thickBot="1" x14ac:dyDescent="0.3">
      <c r="A12" s="151"/>
      <c r="B12" s="382"/>
      <c r="C12" s="377"/>
      <c r="D12" s="377"/>
      <c r="E12" s="377"/>
      <c r="F12" s="377"/>
      <c r="G12" s="377"/>
      <c r="H12" s="390"/>
      <c r="I12" s="156"/>
    </row>
    <row r="13" spans="1:9" s="427" customFormat="1" ht="16.5" thickBot="1" x14ac:dyDescent="0.3">
      <c r="A13" s="151"/>
      <c r="B13" s="395"/>
      <c r="C13" s="417" t="s">
        <v>73</v>
      </c>
      <c r="D13" s="539" t="s">
        <v>523</v>
      </c>
      <c r="E13" s="539"/>
      <c r="F13" s="22"/>
      <c r="G13" s="153"/>
      <c r="H13" s="396"/>
      <c r="I13" s="156"/>
    </row>
    <row r="14" spans="1:9" s="427" customFormat="1" ht="19.5" customHeight="1" thickBot="1" x14ac:dyDescent="0.3">
      <c r="A14" s="151"/>
      <c r="B14" s="395"/>
      <c r="C14" s="417"/>
      <c r="D14" s="415"/>
      <c r="E14" s="415"/>
      <c r="F14" s="310"/>
      <c r="G14" s="153"/>
      <c r="H14" s="396"/>
      <c r="I14" s="156"/>
    </row>
    <row r="15" spans="1:9" s="427" customFormat="1" ht="16.5" thickBot="1" x14ac:dyDescent="0.3">
      <c r="A15" s="152"/>
      <c r="B15" s="397"/>
      <c r="C15" s="417" t="s">
        <v>524</v>
      </c>
      <c r="D15" s="539" t="s">
        <v>525</v>
      </c>
      <c r="E15" s="539"/>
      <c r="F15" s="22"/>
      <c r="G15" s="144"/>
      <c r="H15" s="388"/>
      <c r="I15" s="156"/>
    </row>
    <row r="16" spans="1:9" s="427" customFormat="1" ht="16.5" thickBot="1" x14ac:dyDescent="0.3">
      <c r="A16" s="152"/>
      <c r="B16" s="398"/>
      <c r="C16" s="417"/>
      <c r="D16" s="415"/>
      <c r="E16" s="415"/>
      <c r="F16" s="310"/>
      <c r="G16" s="153"/>
      <c r="H16" s="396"/>
      <c r="I16" s="156"/>
    </row>
    <row r="17" spans="1:9" s="427" customFormat="1" ht="16.5" thickBot="1" x14ac:dyDescent="0.3">
      <c r="A17" s="152"/>
      <c r="B17" s="387"/>
      <c r="C17" s="417" t="s">
        <v>526</v>
      </c>
      <c r="D17" s="539" t="s">
        <v>77</v>
      </c>
      <c r="E17" s="539"/>
      <c r="F17" s="22"/>
      <c r="G17" s="144"/>
      <c r="H17" s="388"/>
      <c r="I17" s="156"/>
    </row>
    <row r="18" spans="1:9" s="427" customFormat="1" ht="18.75" customHeight="1" x14ac:dyDescent="0.25">
      <c r="A18" s="152"/>
      <c r="B18" s="387"/>
      <c r="C18" s="417"/>
      <c r="D18" s="415"/>
      <c r="E18" s="415"/>
      <c r="F18" s="144"/>
      <c r="G18" s="144"/>
      <c r="H18" s="388"/>
      <c r="I18" s="156"/>
    </row>
    <row r="19" spans="1:9" s="427" customFormat="1" ht="51.95" customHeight="1" thickBot="1" x14ac:dyDescent="0.3">
      <c r="A19" s="152"/>
      <c r="B19" s="387" t="s">
        <v>59</v>
      </c>
      <c r="C19" s="539" t="s">
        <v>864</v>
      </c>
      <c r="D19" s="539"/>
      <c r="E19" s="539"/>
      <c r="F19" s="539"/>
      <c r="G19" s="539"/>
      <c r="H19" s="383"/>
      <c r="I19" s="156"/>
    </row>
    <row r="20" spans="1:9" s="427" customFormat="1" ht="16.5" customHeight="1" thickBot="1" x14ac:dyDescent="0.3">
      <c r="A20" s="152"/>
      <c r="B20" s="387"/>
      <c r="C20" s="540"/>
      <c r="D20" s="541"/>
      <c r="E20" s="541"/>
      <c r="F20" s="542"/>
      <c r="G20" s="415"/>
      <c r="H20" s="383"/>
      <c r="I20" s="156"/>
    </row>
    <row r="21" spans="1:9" s="427" customFormat="1" x14ac:dyDescent="0.25">
      <c r="A21" s="151"/>
      <c r="B21" s="399"/>
      <c r="C21" s="400"/>
      <c r="D21" s="400"/>
      <c r="E21" s="400"/>
      <c r="F21" s="400"/>
      <c r="G21" s="401"/>
      <c r="H21" s="402"/>
      <c r="I21" s="156"/>
    </row>
    <row r="22" spans="1:9" s="427" customFormat="1" x14ac:dyDescent="0.25">
      <c r="A22" s="151"/>
      <c r="B22" s="151"/>
      <c r="C22" s="151"/>
      <c r="D22" s="151"/>
      <c r="E22" s="151"/>
      <c r="F22" s="151"/>
      <c r="G22" s="152"/>
      <c r="H22" s="156"/>
      <c r="I22" s="156"/>
    </row>
    <row r="23" spans="1:9" s="427" customFormat="1" x14ac:dyDescent="0.25">
      <c r="A23" s="151"/>
      <c r="B23" s="378"/>
      <c r="C23" s="379"/>
      <c r="D23" s="380"/>
      <c r="E23" s="380"/>
      <c r="F23" s="380"/>
      <c r="G23" s="380"/>
      <c r="H23" s="381"/>
      <c r="I23" s="156"/>
    </row>
    <row r="24" spans="1:9" s="427" customFormat="1" x14ac:dyDescent="0.25">
      <c r="A24" s="151"/>
      <c r="B24" s="382">
        <v>2</v>
      </c>
      <c r="C24" s="545" t="s">
        <v>527</v>
      </c>
      <c r="D24" s="545"/>
      <c r="E24" s="545"/>
      <c r="F24" s="545"/>
      <c r="G24" s="545"/>
      <c r="H24" s="383"/>
      <c r="I24" s="156"/>
    </row>
    <row r="25" spans="1:9" s="427" customFormat="1" x14ac:dyDescent="0.25">
      <c r="A25" s="151"/>
      <c r="B25" s="384"/>
      <c r="C25" s="144"/>
      <c r="D25" s="144"/>
      <c r="E25" s="144"/>
      <c r="F25" s="144"/>
      <c r="G25" s="144"/>
      <c r="H25" s="383"/>
      <c r="I25" s="156"/>
    </row>
    <row r="26" spans="1:9" s="427" customFormat="1" ht="51.95" customHeight="1" thickBot="1" x14ac:dyDescent="0.3">
      <c r="A26" s="152"/>
      <c r="B26" s="382" t="s">
        <v>1</v>
      </c>
      <c r="C26" s="539" t="s">
        <v>865</v>
      </c>
      <c r="D26" s="539"/>
      <c r="E26" s="539"/>
      <c r="F26" s="539"/>
      <c r="G26" s="539"/>
      <c r="H26" s="383"/>
      <c r="I26" s="156"/>
    </row>
    <row r="27" spans="1:9" s="427" customFormat="1" ht="16.5" thickBot="1" x14ac:dyDescent="0.3">
      <c r="A27" s="152"/>
      <c r="B27" s="385"/>
      <c r="C27" s="540"/>
      <c r="D27" s="541"/>
      <c r="E27" s="541"/>
      <c r="F27" s="542"/>
      <c r="G27" s="416"/>
      <c r="H27" s="386"/>
      <c r="I27" s="156"/>
    </row>
    <row r="28" spans="1:9" s="427" customFormat="1" ht="15.75" customHeight="1" x14ac:dyDescent="0.25">
      <c r="A28" s="152"/>
      <c r="B28" s="385"/>
      <c r="C28" s="11"/>
      <c r="D28" s="11"/>
      <c r="E28" s="11"/>
      <c r="F28" s="11"/>
      <c r="G28" s="11"/>
      <c r="H28" s="261"/>
      <c r="I28" s="156"/>
    </row>
    <row r="29" spans="1:9" s="427" customFormat="1" ht="51.95" customHeight="1" thickBot="1" x14ac:dyDescent="0.3">
      <c r="A29" s="152"/>
      <c r="B29" s="387" t="s">
        <v>2</v>
      </c>
      <c r="C29" s="539" t="s">
        <v>866</v>
      </c>
      <c r="D29" s="539"/>
      <c r="E29" s="539"/>
      <c r="F29" s="539"/>
      <c r="G29" s="539"/>
      <c r="H29" s="383"/>
      <c r="I29" s="156"/>
    </row>
    <row r="30" spans="1:9" s="427" customFormat="1" ht="16.5" thickBot="1" x14ac:dyDescent="0.3">
      <c r="A30" s="152"/>
      <c r="B30" s="385"/>
      <c r="C30" s="540"/>
      <c r="D30" s="541"/>
      <c r="E30" s="541"/>
      <c r="F30" s="542"/>
      <c r="G30" s="416"/>
      <c r="H30" s="386"/>
      <c r="I30" s="156"/>
    </row>
    <row r="31" spans="1:9" s="427" customFormat="1" ht="15.75" customHeight="1" x14ac:dyDescent="0.25">
      <c r="A31" s="152"/>
      <c r="B31" s="385"/>
      <c r="C31" s="153"/>
      <c r="D31" s="415"/>
      <c r="E31" s="416"/>
      <c r="F31" s="416"/>
      <c r="G31" s="416"/>
      <c r="H31" s="386"/>
      <c r="I31" s="156"/>
    </row>
    <row r="32" spans="1:9" s="427" customFormat="1" ht="35.1" customHeight="1" thickBot="1" x14ac:dyDescent="0.3">
      <c r="A32" s="152"/>
      <c r="B32" s="389" t="s">
        <v>3</v>
      </c>
      <c r="C32" s="539" t="s">
        <v>867</v>
      </c>
      <c r="D32" s="539"/>
      <c r="E32" s="539"/>
      <c r="F32" s="539"/>
      <c r="G32" s="539"/>
      <c r="H32" s="388"/>
      <c r="I32" s="156"/>
    </row>
    <row r="33" spans="1:9" s="427" customFormat="1" ht="16.5" thickBot="1" x14ac:dyDescent="0.3">
      <c r="A33" s="152"/>
      <c r="B33" s="385"/>
      <c r="C33" s="540"/>
      <c r="D33" s="541"/>
      <c r="E33" s="541"/>
      <c r="F33" s="542"/>
      <c r="G33" s="416"/>
      <c r="H33" s="386"/>
      <c r="I33" s="156"/>
    </row>
    <row r="34" spans="1:9" s="427" customFormat="1" x14ac:dyDescent="0.25">
      <c r="A34" s="152"/>
      <c r="B34" s="385"/>
      <c r="C34" s="153"/>
      <c r="D34" s="415"/>
      <c r="E34" s="416"/>
      <c r="F34" s="416"/>
      <c r="G34" s="416"/>
      <c r="H34" s="386"/>
      <c r="I34" s="156"/>
    </row>
    <row r="35" spans="1:9" s="427" customFormat="1" ht="35.1" customHeight="1" thickBot="1" x14ac:dyDescent="0.3">
      <c r="A35" s="152"/>
      <c r="B35" s="389" t="s">
        <v>528</v>
      </c>
      <c r="C35" s="544" t="s">
        <v>868</v>
      </c>
      <c r="D35" s="544"/>
      <c r="E35" s="544"/>
      <c r="F35" s="544"/>
      <c r="G35" s="544"/>
      <c r="H35" s="390"/>
      <c r="I35" s="156"/>
    </row>
    <row r="36" spans="1:9" s="427" customFormat="1" ht="16.5" customHeight="1" thickBot="1" x14ac:dyDescent="0.3">
      <c r="A36" s="152"/>
      <c r="B36" s="385"/>
      <c r="C36" s="540"/>
      <c r="D36" s="541"/>
      <c r="E36" s="541"/>
      <c r="F36" s="542"/>
      <c r="G36" s="416"/>
      <c r="H36" s="386"/>
      <c r="I36" s="156"/>
    </row>
    <row r="37" spans="1:9" s="427" customFormat="1" x14ac:dyDescent="0.25">
      <c r="A37" s="152"/>
      <c r="B37" s="385"/>
      <c r="C37" s="153"/>
      <c r="D37" s="415"/>
      <c r="E37" s="416"/>
      <c r="F37" s="416"/>
      <c r="G37" s="416"/>
      <c r="H37" s="386"/>
      <c r="I37" s="156"/>
    </row>
    <row r="38" spans="1:9" s="427" customFormat="1" ht="35.1" customHeight="1" thickBot="1" x14ac:dyDescent="0.3">
      <c r="A38" s="152"/>
      <c r="B38" s="391" t="s">
        <v>767</v>
      </c>
      <c r="C38" s="546" t="s">
        <v>787</v>
      </c>
      <c r="D38" s="546"/>
      <c r="E38" s="546"/>
      <c r="F38" s="546"/>
      <c r="G38" s="546"/>
      <c r="H38" s="383"/>
      <c r="I38" s="156"/>
    </row>
    <row r="39" spans="1:9" s="427" customFormat="1" ht="16.5" thickBot="1" x14ac:dyDescent="0.3">
      <c r="A39" s="152"/>
      <c r="B39" s="391"/>
      <c r="C39" s="540"/>
      <c r="D39" s="541"/>
      <c r="E39" s="541"/>
      <c r="F39" s="542"/>
      <c r="G39" s="416"/>
      <c r="H39" s="383"/>
      <c r="I39" s="156"/>
    </row>
    <row r="40" spans="1:9" s="427" customFormat="1" x14ac:dyDescent="0.25">
      <c r="A40" s="152"/>
      <c r="B40" s="385"/>
      <c r="C40" s="416"/>
      <c r="D40" s="416"/>
      <c r="E40" s="416"/>
      <c r="F40" s="416"/>
      <c r="G40" s="157"/>
      <c r="H40" s="383"/>
      <c r="I40" s="156"/>
    </row>
    <row r="41" spans="1:9" s="427" customFormat="1" ht="50.25" customHeight="1" thickBot="1" x14ac:dyDescent="0.3">
      <c r="A41" s="152"/>
      <c r="B41" s="423" t="s">
        <v>768</v>
      </c>
      <c r="C41" s="546" t="s">
        <v>779</v>
      </c>
      <c r="D41" s="546"/>
      <c r="E41" s="546"/>
      <c r="F41" s="546"/>
      <c r="G41" s="546"/>
      <c r="H41" s="383"/>
      <c r="I41" s="156"/>
    </row>
    <row r="42" spans="1:9" s="427" customFormat="1" ht="16.5" thickBot="1" x14ac:dyDescent="0.3">
      <c r="A42" s="152"/>
      <c r="B42" s="391"/>
      <c r="C42" s="540"/>
      <c r="D42" s="541"/>
      <c r="E42" s="541"/>
      <c r="F42" s="542"/>
      <c r="G42" s="157"/>
      <c r="H42" s="383"/>
      <c r="I42" s="156"/>
    </row>
    <row r="43" spans="1:9" s="427" customFormat="1" x14ac:dyDescent="0.25">
      <c r="A43" s="152"/>
      <c r="B43" s="399"/>
      <c r="C43" s="400"/>
      <c r="D43" s="400"/>
      <c r="E43" s="400"/>
      <c r="F43" s="400"/>
      <c r="G43" s="401"/>
      <c r="H43" s="422"/>
      <c r="I43" s="156"/>
    </row>
    <row r="44" spans="1:9" s="427" customFormat="1" x14ac:dyDescent="0.25">
      <c r="A44" s="152"/>
      <c r="B44" s="154"/>
      <c r="C44" s="153"/>
      <c r="D44" s="415"/>
      <c r="E44" s="416"/>
      <c r="F44" s="416"/>
      <c r="G44" s="416"/>
      <c r="H44" s="157"/>
      <c r="I44" s="154"/>
    </row>
    <row r="45" spans="1:9" s="427" customFormat="1" x14ac:dyDescent="0.25">
      <c r="A45" s="152"/>
      <c r="B45" s="378"/>
      <c r="C45" s="380"/>
      <c r="D45" s="380"/>
      <c r="E45" s="380"/>
      <c r="F45" s="380"/>
      <c r="G45" s="380"/>
      <c r="H45" s="381"/>
      <c r="I45" s="154"/>
    </row>
    <row r="46" spans="1:9" s="427" customFormat="1" x14ac:dyDescent="0.25">
      <c r="A46" s="152"/>
      <c r="B46" s="382">
        <v>3</v>
      </c>
      <c r="C46" s="545" t="s">
        <v>529</v>
      </c>
      <c r="D46" s="545"/>
      <c r="E46" s="545"/>
      <c r="F46" s="545"/>
      <c r="G46" s="545"/>
      <c r="H46" s="383"/>
      <c r="I46" s="154"/>
    </row>
    <row r="47" spans="1:9" s="427" customFormat="1" x14ac:dyDescent="0.25">
      <c r="A47" s="152"/>
      <c r="B47" s="384"/>
      <c r="C47" s="144"/>
      <c r="D47" s="144"/>
      <c r="E47" s="144"/>
      <c r="F47" s="144"/>
      <c r="G47" s="144"/>
      <c r="H47" s="383"/>
      <c r="I47" s="154"/>
    </row>
    <row r="48" spans="1:9" s="427" customFormat="1" ht="51.95" customHeight="1" thickBot="1" x14ac:dyDescent="0.3">
      <c r="A48" s="152"/>
      <c r="B48" s="403" t="s">
        <v>4</v>
      </c>
      <c r="C48" s="539" t="s">
        <v>869</v>
      </c>
      <c r="D48" s="539"/>
      <c r="E48" s="539"/>
      <c r="F48" s="539"/>
      <c r="G48" s="539"/>
      <c r="H48" s="383"/>
      <c r="I48" s="156"/>
    </row>
    <row r="49" spans="1:9" s="427" customFormat="1" ht="16.5" thickBot="1" x14ac:dyDescent="0.3">
      <c r="A49" s="152"/>
      <c r="B49" s="404"/>
      <c r="C49" s="540"/>
      <c r="D49" s="541"/>
      <c r="E49" s="541"/>
      <c r="F49" s="542"/>
      <c r="G49" s="416"/>
      <c r="H49" s="386"/>
      <c r="I49" s="156"/>
    </row>
    <row r="50" spans="1:9" s="427" customFormat="1" ht="15.75" customHeight="1" x14ac:dyDescent="0.25">
      <c r="A50" s="152"/>
      <c r="B50" s="405"/>
      <c r="C50" s="153"/>
      <c r="D50" s="415"/>
      <c r="E50" s="416"/>
      <c r="F50" s="416"/>
      <c r="G50" s="416"/>
      <c r="H50" s="386"/>
      <c r="I50" s="156"/>
    </row>
    <row r="51" spans="1:9" s="427" customFormat="1" x14ac:dyDescent="0.25">
      <c r="A51" s="152"/>
      <c r="B51" s="403" t="s">
        <v>5</v>
      </c>
      <c r="C51" s="543" t="s">
        <v>122</v>
      </c>
      <c r="D51" s="543"/>
      <c r="E51" s="543"/>
      <c r="F51" s="543"/>
      <c r="G51" s="543"/>
      <c r="H51" s="383"/>
      <c r="I51" s="156"/>
    </row>
    <row r="52" spans="1:9" s="427" customFormat="1" x14ac:dyDescent="0.25">
      <c r="A52" s="152"/>
      <c r="B52" s="403"/>
      <c r="C52" s="144"/>
      <c r="D52" s="144"/>
      <c r="E52" s="144"/>
      <c r="F52" s="144"/>
      <c r="G52" s="144"/>
      <c r="H52" s="388"/>
      <c r="I52" s="156"/>
    </row>
    <row r="53" spans="1:9" s="427" customFormat="1" ht="16.5" thickBot="1" x14ac:dyDescent="0.3">
      <c r="A53" s="152"/>
      <c r="B53" s="404"/>
      <c r="C53" s="147" t="s">
        <v>50</v>
      </c>
      <c r="D53" s="533" t="s">
        <v>530</v>
      </c>
      <c r="E53" s="533"/>
      <c r="F53" s="533"/>
      <c r="G53" s="533"/>
      <c r="H53" s="390"/>
      <c r="I53" s="156"/>
    </row>
    <row r="54" spans="1:9" s="427" customFormat="1" ht="16.5" thickBot="1" x14ac:dyDescent="0.3">
      <c r="A54" s="152"/>
      <c r="B54" s="406"/>
      <c r="C54" s="148"/>
      <c r="D54" s="535"/>
      <c r="E54" s="536"/>
      <c r="F54" s="537"/>
      <c r="G54" s="247"/>
      <c r="H54" s="407"/>
      <c r="I54" s="156"/>
    </row>
    <row r="55" spans="1:9" s="427" customFormat="1" ht="48.75" customHeight="1" x14ac:dyDescent="0.25">
      <c r="A55" s="152"/>
      <c r="B55" s="408"/>
      <c r="C55" s="148"/>
      <c r="D55" s="534" t="s">
        <v>612</v>
      </c>
      <c r="E55" s="534"/>
      <c r="F55" s="534"/>
      <c r="G55" s="534"/>
      <c r="H55" s="409"/>
      <c r="I55" s="156"/>
    </row>
    <row r="56" spans="1:9" s="427" customFormat="1" x14ac:dyDescent="0.25">
      <c r="A56" s="152"/>
      <c r="B56" s="384"/>
      <c r="C56" s="149"/>
      <c r="D56" s="144"/>
      <c r="E56" s="416"/>
      <c r="F56" s="416"/>
      <c r="G56" s="416"/>
      <c r="H56" s="386"/>
      <c r="I56" s="156"/>
    </row>
    <row r="57" spans="1:9" s="427" customFormat="1" ht="16.5" thickBot="1" x14ac:dyDescent="0.3">
      <c r="A57" s="152"/>
      <c r="B57" s="404"/>
      <c r="C57" s="147" t="s">
        <v>51</v>
      </c>
      <c r="D57" s="533" t="s">
        <v>531</v>
      </c>
      <c r="E57" s="533"/>
      <c r="F57" s="533"/>
      <c r="G57" s="533"/>
      <c r="H57" s="390"/>
      <c r="I57" s="156"/>
    </row>
    <row r="58" spans="1:9" s="427" customFormat="1" ht="16.5" thickBot="1" x14ac:dyDescent="0.3">
      <c r="A58" s="152"/>
      <c r="B58" s="406"/>
      <c r="C58" s="148"/>
      <c r="D58" s="535"/>
      <c r="E58" s="536"/>
      <c r="F58" s="537"/>
      <c r="G58" s="247"/>
      <c r="H58" s="407"/>
      <c r="I58" s="156"/>
    </row>
    <row r="59" spans="1:9" s="427" customFormat="1" ht="65.25" customHeight="1" x14ac:dyDescent="0.25">
      <c r="A59" s="152"/>
      <c r="B59" s="408"/>
      <c r="C59" s="148"/>
      <c r="D59" s="534" t="s">
        <v>613</v>
      </c>
      <c r="E59" s="534"/>
      <c r="F59" s="534"/>
      <c r="G59" s="534"/>
      <c r="H59" s="409"/>
      <c r="I59" s="156"/>
    </row>
    <row r="60" spans="1:9" s="427" customFormat="1" x14ac:dyDescent="0.25">
      <c r="A60" s="152"/>
      <c r="B60" s="410"/>
      <c r="C60" s="411"/>
      <c r="D60" s="400"/>
      <c r="E60" s="412"/>
      <c r="F60" s="412"/>
      <c r="G60" s="412"/>
      <c r="H60" s="413"/>
      <c r="I60" s="156"/>
    </row>
    <row r="61" spans="1:9" s="427" customFormat="1" x14ac:dyDescent="0.25">
      <c r="A61" s="152"/>
      <c r="B61" s="153"/>
      <c r="C61" s="154"/>
      <c r="D61" s="415"/>
      <c r="E61" s="416"/>
      <c r="F61" s="416"/>
      <c r="G61" s="416"/>
      <c r="H61" s="157"/>
      <c r="I61" s="156"/>
    </row>
    <row r="62" spans="1:9" s="427" customFormat="1" x14ac:dyDescent="0.25">
      <c r="A62" s="152"/>
      <c r="B62" s="415"/>
      <c r="C62" s="150"/>
      <c r="D62" s="538" t="s">
        <v>406</v>
      </c>
      <c r="E62" s="538"/>
      <c r="F62" s="538"/>
      <c r="G62" s="415"/>
      <c r="H62" s="150"/>
      <c r="I62" s="156"/>
    </row>
    <row r="63" spans="1:9" s="427" customFormat="1" x14ac:dyDescent="0.25">
      <c r="A63" s="152"/>
      <c r="B63" s="417"/>
      <c r="C63" s="417"/>
      <c r="D63" s="506" t="str">
        <f>IF(OR(ISBLANK(F13),ISBLANK(F15),ISBLANK(F17),ISBLANK(C20),ISBLANK(C27),ISBLANK(C30),ISBLANK(C33),ISBLANK(C36),ISBLANK(C39),ISBLANK(C42),ISBLANK(C49),ISBLANK(D54),ISBLANK(D58)),"FALSE","TRUE")</f>
        <v>FALSE</v>
      </c>
      <c r="E63" s="506"/>
      <c r="F63" s="506"/>
      <c r="G63" s="145"/>
      <c r="H63" s="158"/>
      <c r="I63" s="156"/>
    </row>
    <row r="64" spans="1:9" s="427" customFormat="1" x14ac:dyDescent="0.25">
      <c r="A64" s="152"/>
      <c r="B64" s="155"/>
      <c r="C64" s="155"/>
      <c r="D64" s="146"/>
      <c r="E64" s="146"/>
      <c r="F64" s="146"/>
      <c r="G64" s="153"/>
      <c r="H64" s="154"/>
      <c r="I64" s="156"/>
    </row>
  </sheetData>
  <sheetProtection algorithmName="SHA-512" hashValue="ePp74OEny7R1p1DyycrLJvCrMt9imAauuEzISSll4D+WS0tsk8RMNVBAhaX4QQYs8VHqu5KVOXj4Ib7hWO0daA==" saltValue="KB9SQdecw9Z4Zn6/frVZYQ==" spinCount="100000" sheet="1" objects="1" scenarios="1"/>
  <mergeCells count="33">
    <mergeCell ref="D13:E13"/>
    <mergeCell ref="D15:E15"/>
    <mergeCell ref="C32:G32"/>
    <mergeCell ref="C33:F33"/>
    <mergeCell ref="C46:G46"/>
    <mergeCell ref="D54:F54"/>
    <mergeCell ref="C35:G35"/>
    <mergeCell ref="C36:F36"/>
    <mergeCell ref="C39:F39"/>
    <mergeCell ref="C42:F42"/>
    <mergeCell ref="C38:G38"/>
    <mergeCell ref="C41:G41"/>
    <mergeCell ref="D63:F63"/>
    <mergeCell ref="B6:H6"/>
    <mergeCell ref="C48:G48"/>
    <mergeCell ref="C49:F49"/>
    <mergeCell ref="C51:G51"/>
    <mergeCell ref="D53:G53"/>
    <mergeCell ref="C27:F27"/>
    <mergeCell ref="C29:G29"/>
    <mergeCell ref="C30:F30"/>
    <mergeCell ref="D17:E17"/>
    <mergeCell ref="C19:G19"/>
    <mergeCell ref="C20:F20"/>
    <mergeCell ref="C26:G26"/>
    <mergeCell ref="C11:G11"/>
    <mergeCell ref="C9:G9"/>
    <mergeCell ref="C24:G24"/>
    <mergeCell ref="D57:G57"/>
    <mergeCell ref="D55:G55"/>
    <mergeCell ref="D58:F58"/>
    <mergeCell ref="D59:G59"/>
    <mergeCell ref="D62:F62"/>
  </mergeCells>
  <conditionalFormatting sqref="D63">
    <cfRule type="containsText" dxfId="215" priority="1" operator="containsText" text="FALSE">
      <formula>NOT(ISERROR(SEARCH("FALSE",D63)))</formula>
    </cfRule>
    <cfRule type="containsText" dxfId="214" priority="2" operator="containsText" text="TRUE">
      <formula>NOT(ISERROR(SEARCH("TRUE",D63)))</formula>
    </cfRule>
    <cfRule type="containsText" dxfId="213" priority="3" operator="containsText" text="FALSE">
      <formula>NOT(ISERROR(SEARCH("FALSE",D63)))</formula>
    </cfRule>
  </conditionalFormatting>
  <dataValidations count="3">
    <dataValidation type="whole" operator="greaterThanOrEqual" allowBlank="1" showInputMessage="1" showErrorMessage="1" sqref="C54 C58" xr:uid="{00000000-0002-0000-0A00-000000000000}">
      <formula1>0</formula1>
    </dataValidation>
    <dataValidation operator="greaterThanOrEqual" allowBlank="1" showInputMessage="1" showErrorMessage="1" sqref="G49:H49 G30:H30" xr:uid="{00000000-0002-0000-0A00-000001000000}"/>
    <dataValidation type="whole" operator="greaterThanOrEqual" allowBlank="1" showInputMessage="1" showErrorMessage="1" promptTitle="Input data" prompt="Insert a non-negative integer number" sqref="F13 F15 F17 C20 C27 C30 C36 C49 C42 G39 C33 C39 G42:G43" xr:uid="{00000000-0002-0000-0A00-000002000000}">
      <formula1>0</formula1>
    </dataValidation>
  </dataValidations>
  <pageMargins left="0.7" right="0.7" top="0.75" bottom="0.75" header="0.3" footer="0.3"/>
  <pageSetup paperSize="9" scale="69" fitToHeight="0" orientation="portrait" r:id="rId1"/>
  <rowBreaks count="1" manualBreakCount="1">
    <brk id="44"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7"/>
  <sheetViews>
    <sheetView zoomScaleNormal="100" zoomScaleSheetLayoutView="100" workbookViewId="0"/>
  </sheetViews>
  <sheetFormatPr defaultRowHeight="15.75" x14ac:dyDescent="0.25"/>
  <cols>
    <col min="1" max="1" width="2.7109375" style="441" customWidth="1"/>
    <col min="2" max="3" width="5" style="441" customWidth="1"/>
    <col min="4" max="4" width="49.28515625" style="441" customWidth="1"/>
    <col min="5" max="5" width="54.5703125" style="441" customWidth="1"/>
    <col min="6" max="6" width="3.140625" style="441" customWidth="1"/>
    <col min="7" max="7" width="2.7109375" style="441" customWidth="1"/>
    <col min="8" max="10" width="6.5703125" style="442" customWidth="1"/>
    <col min="11" max="16384" width="9.140625" style="442"/>
  </cols>
  <sheetData>
    <row r="1" spans="1:9" x14ac:dyDescent="0.25">
      <c r="A1" s="228"/>
      <c r="B1" s="240" t="s">
        <v>825</v>
      </c>
      <c r="C1" s="220"/>
      <c r="D1" s="220"/>
      <c r="E1" s="241"/>
      <c r="F1" s="241"/>
      <c r="G1" s="242"/>
    </row>
    <row r="2" spans="1:9" x14ac:dyDescent="0.25">
      <c r="A2" s="220"/>
      <c r="B2" s="221"/>
      <c r="C2" s="220"/>
      <c r="D2" s="220"/>
      <c r="E2" s="241"/>
      <c r="F2" s="241"/>
      <c r="G2" s="242"/>
    </row>
    <row r="3" spans="1:9" x14ac:dyDescent="0.25">
      <c r="A3" s="220"/>
      <c r="B3" s="222">
        <f>'Section A'!E17</f>
        <v>0</v>
      </c>
      <c r="C3" s="220"/>
      <c r="D3" s="220"/>
      <c r="E3" s="241"/>
      <c r="F3" s="241"/>
      <c r="G3" s="242"/>
    </row>
    <row r="4" spans="1:9" x14ac:dyDescent="0.25">
      <c r="A4" s="241"/>
      <c r="B4" s="241"/>
      <c r="C4" s="223"/>
      <c r="D4" s="241"/>
      <c r="E4" s="241"/>
      <c r="F4" s="241"/>
      <c r="G4" s="242"/>
    </row>
    <row r="5" spans="1:9" x14ac:dyDescent="0.25">
      <c r="A5" s="243"/>
      <c r="B5" s="243"/>
      <c r="C5" s="243"/>
      <c r="D5" s="243"/>
      <c r="E5" s="241"/>
      <c r="F5" s="241"/>
      <c r="G5" s="242"/>
    </row>
    <row r="6" spans="1:9" x14ac:dyDescent="0.25">
      <c r="A6" s="243"/>
      <c r="B6" s="547" t="s">
        <v>816</v>
      </c>
      <c r="C6" s="547"/>
      <c r="D6" s="547"/>
      <c r="E6" s="547"/>
      <c r="F6" s="547"/>
      <c r="G6" s="242"/>
      <c r="I6" s="443" t="b">
        <f>IF(ISNA(MATCH(FALSE,I8:I63,0)),TRUE,FALSE)</f>
        <v>0</v>
      </c>
    </row>
    <row r="7" spans="1:9" x14ac:dyDescent="0.25">
      <c r="A7" s="243"/>
      <c r="B7" s="559"/>
      <c r="C7" s="559"/>
      <c r="D7" s="559"/>
      <c r="E7" s="559"/>
      <c r="F7" s="241"/>
      <c r="G7" s="242"/>
    </row>
    <row r="8" spans="1:9" x14ac:dyDescent="0.25">
      <c r="A8" s="243"/>
      <c r="B8" s="244"/>
      <c r="C8" s="245"/>
      <c r="D8" s="245"/>
      <c r="E8" s="245"/>
      <c r="F8" s="235"/>
      <c r="G8" s="242"/>
    </row>
    <row r="9" spans="1:9" x14ac:dyDescent="0.25">
      <c r="A9" s="241"/>
      <c r="B9" s="224">
        <v>1</v>
      </c>
      <c r="C9" s="560" t="s">
        <v>885</v>
      </c>
      <c r="D9" s="560"/>
      <c r="E9" s="560"/>
      <c r="F9" s="225"/>
      <c r="G9" s="242"/>
    </row>
    <row r="10" spans="1:9" x14ac:dyDescent="0.25">
      <c r="A10" s="241"/>
      <c r="B10" s="226"/>
      <c r="C10" s="227"/>
      <c r="D10" s="227"/>
      <c r="E10" s="227"/>
      <c r="F10" s="225"/>
      <c r="G10" s="242"/>
    </row>
    <row r="11" spans="1:9" ht="35.1" customHeight="1" thickBot="1" x14ac:dyDescent="0.3">
      <c r="A11" s="241"/>
      <c r="B11" s="226"/>
      <c r="C11" s="227" t="s">
        <v>532</v>
      </c>
      <c r="D11" s="546" t="s">
        <v>763</v>
      </c>
      <c r="E11" s="546"/>
      <c r="F11" s="225"/>
      <c r="G11" s="242"/>
    </row>
    <row r="12" spans="1:9" ht="16.5" thickBot="1" x14ac:dyDescent="0.3">
      <c r="A12" s="241"/>
      <c r="B12" s="226"/>
      <c r="C12" s="228"/>
      <c r="D12" s="540"/>
      <c r="E12" s="542"/>
      <c r="F12" s="225"/>
      <c r="G12" s="242"/>
    </row>
    <row r="13" spans="1:9" ht="65.099999999999994" customHeight="1" x14ac:dyDescent="0.25">
      <c r="A13" s="241"/>
      <c r="B13" s="226"/>
      <c r="C13" s="227"/>
      <c r="D13" s="556" t="s">
        <v>804</v>
      </c>
      <c r="E13" s="557"/>
      <c r="F13" s="225"/>
      <c r="G13" s="242"/>
    </row>
    <row r="14" spans="1:9" x14ac:dyDescent="0.25">
      <c r="A14" s="241"/>
      <c r="B14" s="226"/>
      <c r="C14" s="227"/>
      <c r="D14" s="227"/>
      <c r="E14" s="227"/>
      <c r="F14" s="225"/>
      <c r="G14" s="242"/>
    </row>
    <row r="15" spans="1:9" ht="50.1" customHeight="1" thickBot="1" x14ac:dyDescent="0.3">
      <c r="A15" s="241"/>
      <c r="B15" s="226"/>
      <c r="C15" s="227" t="s">
        <v>533</v>
      </c>
      <c r="D15" s="546" t="s">
        <v>781</v>
      </c>
      <c r="E15" s="546"/>
      <c r="F15" s="225"/>
      <c r="G15" s="242"/>
    </row>
    <row r="16" spans="1:9" ht="16.5" thickBot="1" x14ac:dyDescent="0.3">
      <c r="A16" s="241"/>
      <c r="B16" s="226"/>
      <c r="C16" s="228"/>
      <c r="D16" s="540"/>
      <c r="E16" s="542"/>
      <c r="F16" s="225"/>
      <c r="G16" s="242"/>
    </row>
    <row r="17" spans="1:9" x14ac:dyDescent="0.25">
      <c r="A17" s="241"/>
      <c r="B17" s="226"/>
      <c r="C17" s="227"/>
      <c r="D17" s="551" t="s">
        <v>534</v>
      </c>
      <c r="E17" s="551"/>
      <c r="F17" s="552"/>
      <c r="G17" s="242"/>
    </row>
    <row r="18" spans="1:9" x14ac:dyDescent="0.25">
      <c r="A18" s="241"/>
      <c r="B18" s="226"/>
      <c r="C18" s="227"/>
      <c r="D18" s="227"/>
      <c r="E18" s="227"/>
      <c r="F18" s="225"/>
      <c r="G18" s="242"/>
    </row>
    <row r="19" spans="1:9" ht="35.1" customHeight="1" thickBot="1" x14ac:dyDescent="0.3">
      <c r="A19" s="241"/>
      <c r="B19" s="226"/>
      <c r="C19" s="227" t="s">
        <v>535</v>
      </c>
      <c r="D19" s="546" t="s">
        <v>782</v>
      </c>
      <c r="E19" s="546"/>
      <c r="F19" s="225"/>
      <c r="G19" s="242"/>
    </row>
    <row r="20" spans="1:9" ht="16.5" thickBot="1" x14ac:dyDescent="0.3">
      <c r="A20" s="241"/>
      <c r="B20" s="226"/>
      <c r="C20" s="228"/>
      <c r="D20" s="540"/>
      <c r="E20" s="542"/>
      <c r="F20" s="225"/>
      <c r="G20" s="242"/>
    </row>
    <row r="21" spans="1:9" x14ac:dyDescent="0.25">
      <c r="A21" s="241"/>
      <c r="B21" s="226"/>
      <c r="C21" s="227"/>
      <c r="D21" s="553" t="s">
        <v>783</v>
      </c>
      <c r="E21" s="553"/>
      <c r="F21" s="554"/>
      <c r="G21" s="242"/>
    </row>
    <row r="22" spans="1:9" x14ac:dyDescent="0.25">
      <c r="A22" s="241"/>
      <c r="B22" s="226"/>
      <c r="C22" s="227"/>
      <c r="D22" s="227"/>
      <c r="E22" s="227"/>
      <c r="F22" s="225"/>
      <c r="G22" s="242"/>
    </row>
    <row r="23" spans="1:9" ht="35.1" customHeight="1" thickBot="1" x14ac:dyDescent="0.3">
      <c r="A23" s="241"/>
      <c r="B23" s="226"/>
      <c r="C23" s="227" t="s">
        <v>72</v>
      </c>
      <c r="D23" s="546" t="s">
        <v>762</v>
      </c>
      <c r="E23" s="546"/>
      <c r="F23" s="225"/>
      <c r="G23" s="242"/>
    </row>
    <row r="24" spans="1:9" ht="16.5" thickBot="1" x14ac:dyDescent="0.3">
      <c r="A24" s="241"/>
      <c r="B24" s="226"/>
      <c r="C24" s="228"/>
      <c r="D24" s="540"/>
      <c r="E24" s="542"/>
      <c r="F24" s="225"/>
      <c r="G24" s="242"/>
    </row>
    <row r="25" spans="1:9" x14ac:dyDescent="0.25">
      <c r="A25" s="241"/>
      <c r="B25" s="229"/>
      <c r="C25" s="230"/>
      <c r="D25" s="230"/>
      <c r="E25" s="230"/>
      <c r="F25" s="231"/>
      <c r="G25" s="242"/>
    </row>
    <row r="26" spans="1:9" x14ac:dyDescent="0.25">
      <c r="A26" s="241"/>
      <c r="B26" s="227"/>
      <c r="C26" s="227"/>
      <c r="D26" s="227"/>
      <c r="E26" s="227"/>
      <c r="F26" s="232"/>
      <c r="G26" s="242"/>
    </row>
    <row r="27" spans="1:9" x14ac:dyDescent="0.25">
      <c r="A27" s="241"/>
      <c r="B27" s="233"/>
      <c r="C27" s="234"/>
      <c r="D27" s="234"/>
      <c r="E27" s="234"/>
      <c r="F27" s="235"/>
      <c r="G27" s="242"/>
    </row>
    <row r="28" spans="1:9" x14ac:dyDescent="0.25">
      <c r="A28" s="241"/>
      <c r="B28" s="224">
        <v>2</v>
      </c>
      <c r="C28" s="558" t="s">
        <v>936</v>
      </c>
      <c r="D28" s="558"/>
      <c r="E28" s="558"/>
      <c r="F28" s="225"/>
      <c r="G28" s="242"/>
    </row>
    <row r="29" spans="1:9" x14ac:dyDescent="0.25">
      <c r="A29" s="241"/>
      <c r="B29" s="226"/>
      <c r="C29" s="227"/>
      <c r="D29" s="227"/>
      <c r="E29" s="227"/>
      <c r="F29" s="225"/>
      <c r="G29" s="242"/>
    </row>
    <row r="30" spans="1:9" ht="16.5" customHeight="1" thickBot="1" x14ac:dyDescent="0.3">
      <c r="A30" s="241"/>
      <c r="B30" s="226"/>
      <c r="C30" s="227" t="s">
        <v>536</v>
      </c>
      <c r="D30" s="548" t="s">
        <v>764</v>
      </c>
      <c r="E30" s="548"/>
      <c r="F30" s="225"/>
      <c r="G30" s="242"/>
    </row>
    <row r="31" spans="1:9" ht="16.5" thickBot="1" x14ac:dyDescent="0.3">
      <c r="A31" s="241"/>
      <c r="B31" s="226"/>
      <c r="C31" s="228"/>
      <c r="D31" s="549"/>
      <c r="E31" s="550"/>
      <c r="F31" s="225"/>
      <c r="G31" s="242"/>
      <c r="I31" s="442" t="b">
        <f>IF(ISNUMBER(MATCH(D31,List_YesNo,0)),TRUE,FALSE)</f>
        <v>0</v>
      </c>
    </row>
    <row r="32" spans="1:9" ht="65.099999999999994" customHeight="1" x14ac:dyDescent="0.25">
      <c r="A32" s="241"/>
      <c r="B32" s="226"/>
      <c r="C32" s="227"/>
      <c r="D32" s="556" t="s">
        <v>804</v>
      </c>
      <c r="E32" s="557"/>
      <c r="F32" s="225"/>
      <c r="G32" s="242"/>
    </row>
    <row r="33" spans="1:9" x14ac:dyDescent="0.25">
      <c r="A33" s="241"/>
      <c r="B33" s="226"/>
      <c r="C33" s="227"/>
      <c r="D33" s="227"/>
      <c r="E33" s="227"/>
      <c r="F33" s="225"/>
      <c r="G33" s="242"/>
    </row>
    <row r="34" spans="1:9" ht="35.1" customHeight="1" thickBot="1" x14ac:dyDescent="0.3">
      <c r="A34" s="241"/>
      <c r="B34" s="226"/>
      <c r="C34" s="227" t="s">
        <v>537</v>
      </c>
      <c r="D34" s="548" t="s">
        <v>780</v>
      </c>
      <c r="E34" s="548"/>
      <c r="F34" s="225"/>
      <c r="G34" s="242"/>
    </row>
    <row r="35" spans="1:9" ht="16.5" thickBot="1" x14ac:dyDescent="0.3">
      <c r="A35" s="241"/>
      <c r="B35" s="226"/>
      <c r="C35" s="228"/>
      <c r="D35" s="549"/>
      <c r="E35" s="550"/>
      <c r="F35" s="225"/>
      <c r="G35" s="242"/>
      <c r="I35" s="442" t="b">
        <f>IF(ISNUMBER(MATCH(D35,List_YesNo,0)),TRUE,FALSE)</f>
        <v>0</v>
      </c>
    </row>
    <row r="36" spans="1:9" x14ac:dyDescent="0.25">
      <c r="A36" s="241"/>
      <c r="B36" s="226"/>
      <c r="C36" s="227"/>
      <c r="D36" s="551" t="s">
        <v>534</v>
      </c>
      <c r="E36" s="551"/>
      <c r="F36" s="552"/>
      <c r="G36" s="242"/>
    </row>
    <row r="37" spans="1:9" x14ac:dyDescent="0.25">
      <c r="A37" s="241"/>
      <c r="B37" s="226"/>
      <c r="C37" s="227"/>
      <c r="D37" s="227"/>
      <c r="E37" s="227"/>
      <c r="F37" s="225"/>
      <c r="G37" s="242"/>
    </row>
    <row r="38" spans="1:9" ht="16.5" customHeight="1" thickBot="1" x14ac:dyDescent="0.3">
      <c r="A38" s="241"/>
      <c r="B38" s="226"/>
      <c r="C38" s="227" t="s">
        <v>538</v>
      </c>
      <c r="D38" s="548" t="s">
        <v>784</v>
      </c>
      <c r="E38" s="548"/>
      <c r="F38" s="225"/>
      <c r="G38" s="242"/>
    </row>
    <row r="39" spans="1:9" ht="16.5" thickBot="1" x14ac:dyDescent="0.3">
      <c r="A39" s="241"/>
      <c r="B39" s="226"/>
      <c r="C39" s="228"/>
      <c r="D39" s="549"/>
      <c r="E39" s="550"/>
      <c r="F39" s="225"/>
      <c r="G39" s="242"/>
      <c r="I39" s="442" t="b">
        <f>IF(ISNUMBER(MATCH(D39,List_YesNo,0)),TRUE,FALSE)</f>
        <v>0</v>
      </c>
    </row>
    <row r="40" spans="1:9" x14ac:dyDescent="0.25">
      <c r="A40" s="241"/>
      <c r="B40" s="226"/>
      <c r="C40" s="227"/>
      <c r="D40" s="553" t="s">
        <v>783</v>
      </c>
      <c r="E40" s="553"/>
      <c r="F40" s="554"/>
      <c r="G40" s="242"/>
    </row>
    <row r="41" spans="1:9" x14ac:dyDescent="0.25">
      <c r="A41" s="241"/>
      <c r="B41" s="226"/>
      <c r="C41" s="227"/>
      <c r="D41" s="227"/>
      <c r="E41" s="227"/>
      <c r="F41" s="225"/>
      <c r="G41" s="242"/>
    </row>
    <row r="42" spans="1:9" ht="16.5" customHeight="1" thickBot="1" x14ac:dyDescent="0.3">
      <c r="A42" s="241"/>
      <c r="B42" s="226"/>
      <c r="C42" s="227" t="s">
        <v>528</v>
      </c>
      <c r="D42" s="548" t="s">
        <v>594</v>
      </c>
      <c r="E42" s="548"/>
      <c r="F42" s="225"/>
      <c r="G42" s="242"/>
    </row>
    <row r="43" spans="1:9" ht="16.5" thickBot="1" x14ac:dyDescent="0.3">
      <c r="A43" s="241"/>
      <c r="B43" s="226"/>
      <c r="C43" s="228"/>
      <c r="D43" s="549"/>
      <c r="E43" s="550"/>
      <c r="F43" s="225"/>
      <c r="G43" s="242"/>
      <c r="I43" s="442" t="b">
        <f>IF(ISNUMBER(MATCH(D43,List_YesNo,0)),TRUE,FALSE)</f>
        <v>0</v>
      </c>
    </row>
    <row r="44" spans="1:9" x14ac:dyDescent="0.25">
      <c r="A44" s="241"/>
      <c r="B44" s="229"/>
      <c r="C44" s="230"/>
      <c r="D44" s="230"/>
      <c r="E44" s="230"/>
      <c r="F44" s="231"/>
      <c r="G44" s="242"/>
    </row>
    <row r="45" spans="1:9" x14ac:dyDescent="0.25">
      <c r="A45" s="241"/>
      <c r="B45" s="227"/>
      <c r="C45" s="227"/>
      <c r="D45" s="227"/>
      <c r="E45" s="227"/>
      <c r="F45" s="232"/>
      <c r="G45" s="242"/>
    </row>
    <row r="46" spans="1:9" x14ac:dyDescent="0.25">
      <c r="A46" s="241"/>
      <c r="B46" s="233"/>
      <c r="C46" s="234"/>
      <c r="D46" s="234"/>
      <c r="E46" s="234"/>
      <c r="F46" s="235"/>
      <c r="G46" s="242"/>
    </row>
    <row r="47" spans="1:9" x14ac:dyDescent="0.25">
      <c r="A47" s="241"/>
      <c r="B47" s="224">
        <v>3</v>
      </c>
      <c r="C47" s="555" t="s">
        <v>886</v>
      </c>
      <c r="D47" s="555"/>
      <c r="E47" s="555"/>
      <c r="F47" s="225"/>
      <c r="G47" s="242"/>
    </row>
    <row r="48" spans="1:9" x14ac:dyDescent="0.25">
      <c r="A48" s="241"/>
      <c r="B48" s="226"/>
      <c r="C48" s="227"/>
      <c r="D48" s="227"/>
      <c r="E48" s="227"/>
      <c r="F48" s="225"/>
      <c r="G48" s="242"/>
    </row>
    <row r="49" spans="1:9" ht="16.5" customHeight="1" thickBot="1" x14ac:dyDescent="0.3">
      <c r="A49" s="241"/>
      <c r="B49" s="226"/>
      <c r="C49" s="227" t="s">
        <v>539</v>
      </c>
      <c r="D49" s="548" t="s">
        <v>764</v>
      </c>
      <c r="E49" s="548"/>
      <c r="F49" s="225"/>
      <c r="G49" s="242"/>
    </row>
    <row r="50" spans="1:9" ht="16.5" thickBot="1" x14ac:dyDescent="0.3">
      <c r="A50" s="241"/>
      <c r="B50" s="226"/>
      <c r="C50" s="228"/>
      <c r="D50" s="549"/>
      <c r="E50" s="550"/>
      <c r="F50" s="225"/>
      <c r="G50" s="242"/>
      <c r="I50" s="442" t="b">
        <f>IF(ISNUMBER(MATCH(D50,List_YesNo,0)),TRUE,FALSE)</f>
        <v>0</v>
      </c>
    </row>
    <row r="51" spans="1:9" ht="65.099999999999994" customHeight="1" x14ac:dyDescent="0.25">
      <c r="A51" s="241"/>
      <c r="B51" s="226"/>
      <c r="C51" s="227"/>
      <c r="D51" s="556" t="s">
        <v>804</v>
      </c>
      <c r="E51" s="557"/>
      <c r="F51" s="225"/>
      <c r="G51" s="242"/>
    </row>
    <row r="52" spans="1:9" x14ac:dyDescent="0.25">
      <c r="A52" s="241"/>
      <c r="B52" s="226"/>
      <c r="C52" s="227"/>
      <c r="D52" s="227"/>
      <c r="E52" s="227"/>
      <c r="F52" s="225"/>
      <c r="G52" s="242"/>
    </row>
    <row r="53" spans="1:9" ht="35.1" customHeight="1" thickBot="1" x14ac:dyDescent="0.3">
      <c r="A53" s="241"/>
      <c r="B53" s="226"/>
      <c r="C53" s="227" t="s">
        <v>540</v>
      </c>
      <c r="D53" s="548" t="s">
        <v>780</v>
      </c>
      <c r="E53" s="548"/>
      <c r="F53" s="225"/>
      <c r="G53" s="242"/>
    </row>
    <row r="54" spans="1:9" ht="16.5" thickBot="1" x14ac:dyDescent="0.3">
      <c r="A54" s="241"/>
      <c r="B54" s="226"/>
      <c r="C54" s="236"/>
      <c r="D54" s="549"/>
      <c r="E54" s="550"/>
      <c r="F54" s="225"/>
      <c r="G54" s="242"/>
      <c r="I54" s="442" t="b">
        <f>IF(ISNUMBER(MATCH(D54,List_YesNo,0)),TRUE,FALSE)</f>
        <v>0</v>
      </c>
    </row>
    <row r="55" spans="1:9" x14ac:dyDescent="0.25">
      <c r="A55" s="241"/>
      <c r="B55" s="226"/>
      <c r="C55" s="237"/>
      <c r="D55" s="551" t="s">
        <v>534</v>
      </c>
      <c r="E55" s="551"/>
      <c r="F55" s="552"/>
      <c r="G55" s="242"/>
    </row>
    <row r="56" spans="1:9" x14ac:dyDescent="0.25">
      <c r="A56" s="241"/>
      <c r="B56" s="226"/>
      <c r="C56" s="227"/>
      <c r="D56" s="227"/>
      <c r="E56" s="227"/>
      <c r="F56" s="225"/>
      <c r="G56" s="242"/>
    </row>
    <row r="57" spans="1:9" ht="16.5" customHeight="1" thickBot="1" x14ac:dyDescent="0.3">
      <c r="A57" s="241"/>
      <c r="B57" s="226"/>
      <c r="C57" s="227" t="s">
        <v>541</v>
      </c>
      <c r="D57" s="548" t="s">
        <v>784</v>
      </c>
      <c r="E57" s="548"/>
      <c r="F57" s="225"/>
      <c r="G57" s="242"/>
    </row>
    <row r="58" spans="1:9" ht="16.5" thickBot="1" x14ac:dyDescent="0.3">
      <c r="A58" s="241"/>
      <c r="B58" s="226"/>
      <c r="C58" s="236"/>
      <c r="D58" s="549"/>
      <c r="E58" s="550"/>
      <c r="F58" s="225"/>
      <c r="G58" s="242"/>
      <c r="I58" s="442" t="b">
        <f>IF(ISNUMBER(MATCH(D58,List_YesNo,0)),TRUE,FALSE)</f>
        <v>0</v>
      </c>
    </row>
    <row r="59" spans="1:9" x14ac:dyDescent="0.25">
      <c r="A59" s="241"/>
      <c r="B59" s="226"/>
      <c r="C59" s="237"/>
      <c r="D59" s="553" t="s">
        <v>783</v>
      </c>
      <c r="E59" s="553"/>
      <c r="F59" s="554"/>
      <c r="G59" s="242"/>
    </row>
    <row r="60" spans="1:9" x14ac:dyDescent="0.25">
      <c r="A60" s="241"/>
      <c r="B60" s="226"/>
      <c r="C60" s="227"/>
      <c r="D60" s="227"/>
      <c r="E60" s="227"/>
      <c r="F60" s="225"/>
      <c r="G60" s="242"/>
    </row>
    <row r="61" spans="1:9" ht="16.5" customHeight="1" thickBot="1" x14ac:dyDescent="0.3">
      <c r="A61" s="241"/>
      <c r="B61" s="226"/>
      <c r="C61" s="227" t="s">
        <v>542</v>
      </c>
      <c r="D61" s="548" t="s">
        <v>594</v>
      </c>
      <c r="E61" s="548"/>
      <c r="F61" s="225"/>
      <c r="G61" s="242"/>
    </row>
    <row r="62" spans="1:9" ht="16.5" thickBot="1" x14ac:dyDescent="0.3">
      <c r="A62" s="241"/>
      <c r="B62" s="226"/>
      <c r="C62" s="228"/>
      <c r="D62" s="549"/>
      <c r="E62" s="550"/>
      <c r="F62" s="225"/>
      <c r="G62" s="242"/>
      <c r="I62" s="442" t="b">
        <f>IF(ISNUMBER(MATCH(D62,List_YesNo,0)),TRUE,FALSE)</f>
        <v>0</v>
      </c>
    </row>
    <row r="63" spans="1:9" x14ac:dyDescent="0.25">
      <c r="A63" s="241"/>
      <c r="B63" s="229"/>
      <c r="C63" s="230"/>
      <c r="D63" s="230"/>
      <c r="E63" s="230"/>
      <c r="F63" s="231"/>
      <c r="G63" s="242"/>
    </row>
    <row r="64" spans="1:9" x14ac:dyDescent="0.25">
      <c r="A64" s="241"/>
      <c r="B64" s="227"/>
      <c r="C64" s="227"/>
      <c r="D64" s="227"/>
      <c r="E64" s="227"/>
      <c r="F64" s="241"/>
      <c r="G64" s="242"/>
    </row>
    <row r="65" spans="1:7" x14ac:dyDescent="0.25">
      <c r="A65" s="241"/>
      <c r="B65" s="297"/>
      <c r="C65" s="236"/>
      <c r="D65" s="238" t="s">
        <v>406</v>
      </c>
      <c r="E65" s="238"/>
      <c r="F65" s="241"/>
      <c r="G65" s="242"/>
    </row>
    <row r="66" spans="1:7" x14ac:dyDescent="0.25">
      <c r="A66" s="241"/>
      <c r="B66" s="238"/>
      <c r="C66" s="236"/>
      <c r="D66" s="284" t="str">
        <f>IF(OR(ISBLANK(D12),ISBLANK(D16),ISBLANK(D20),ISBLANK(D24),ISBLANK(D31),ISBLANK(D35),ISBLANK(D39),ISBLANK(D43),ISBLANK(D50),ISBLANK(D54),ISBLANK(D58),ISBLANK(D62),I6=FALSE),"FALSE","TRUE")</f>
        <v>FALSE</v>
      </c>
      <c r="E66" s="284"/>
      <c r="F66" s="284"/>
      <c r="G66" s="242"/>
    </row>
    <row r="67" spans="1:7" x14ac:dyDescent="0.25">
      <c r="A67" s="241"/>
      <c r="B67" s="246"/>
      <c r="C67" s="239"/>
      <c r="D67" s="239"/>
      <c r="E67" s="232"/>
      <c r="F67" s="241"/>
      <c r="G67" s="242"/>
    </row>
  </sheetData>
  <sheetProtection algorithmName="SHA-512" hashValue="A4epO/XZ9GhHdpO0XJvXe5+allT7Wo3440drawv8sbMNvHf/VM6EEhhQ0zKatFtLZX9mEkVPE1WrJLLyfOBf3A==" saltValue="uI/q6dsszIBVGhbksMpWHw==" spinCount="100000" sheet="1" objects="1" scenarios="1"/>
  <mergeCells count="38">
    <mergeCell ref="B7:E7"/>
    <mergeCell ref="C9:E9"/>
    <mergeCell ref="D11:E11"/>
    <mergeCell ref="D12:E12"/>
    <mergeCell ref="D13:E13"/>
    <mergeCell ref="D32:E32"/>
    <mergeCell ref="D15:E15"/>
    <mergeCell ref="D16:E16"/>
    <mergeCell ref="D17:F17"/>
    <mergeCell ref="D19:E19"/>
    <mergeCell ref="D20:E20"/>
    <mergeCell ref="D21:F21"/>
    <mergeCell ref="D23:E23"/>
    <mergeCell ref="D24:E24"/>
    <mergeCell ref="C28:E28"/>
    <mergeCell ref="D30:E30"/>
    <mergeCell ref="D31:E31"/>
    <mergeCell ref="D35:E35"/>
    <mergeCell ref="D36:F36"/>
    <mergeCell ref="D38:E38"/>
    <mergeCell ref="D39:E39"/>
    <mergeCell ref="D40:F40"/>
    <mergeCell ref="B6:F6"/>
    <mergeCell ref="D61:E61"/>
    <mergeCell ref="D62:E62"/>
    <mergeCell ref="D53:E53"/>
    <mergeCell ref="D54:E54"/>
    <mergeCell ref="D55:F55"/>
    <mergeCell ref="D57:E57"/>
    <mergeCell ref="D58:E58"/>
    <mergeCell ref="D59:F59"/>
    <mergeCell ref="D42:E42"/>
    <mergeCell ref="D43:E43"/>
    <mergeCell ref="C47:E47"/>
    <mergeCell ref="D49:E49"/>
    <mergeCell ref="D50:E50"/>
    <mergeCell ref="D51:E51"/>
    <mergeCell ref="D34:E34"/>
  </mergeCells>
  <conditionalFormatting sqref="D66">
    <cfRule type="containsText" dxfId="212" priority="1" operator="containsText" text="FALSE">
      <formula>NOT(ISERROR(SEARCH("FALSE",D66)))</formula>
    </cfRule>
    <cfRule type="containsText" dxfId="211" priority="2" operator="containsText" text="TRUE">
      <formula>NOT(ISERROR(SEARCH("TRUE",D66)))</formula>
    </cfRule>
    <cfRule type="containsText" dxfId="210" priority="3" operator="containsText" text="FALSE">
      <formula>NOT(ISERROR(SEARCH("FALSE",D66)))</formula>
    </cfRule>
  </conditionalFormatting>
  <dataValidations count="2">
    <dataValidation type="list" operator="greaterThanOrEqual" allowBlank="1" showInputMessage="1" showErrorMessage="1" sqref="D62:E62 D58:E58 D54:E54 D50:E50 D43:E43 D39:E39 D35:E35 D31:E31" xr:uid="{00000000-0002-0000-0B00-000000000000}">
      <formula1>List_YesNo</formula1>
    </dataValidation>
    <dataValidation type="whole" operator="greaterThanOrEqual" allowBlank="1" showInputMessage="1" showErrorMessage="1" promptTitle="Input data" prompt="Insert a non-negative integer number" sqref="D12 D16 D20 D24" xr:uid="{00000000-0002-0000-0B00-000001000000}">
      <formula1>0</formula1>
    </dataValidation>
  </dataValidations>
  <hyperlinks>
    <hyperlink ref="D21" r:id="rId1" xr:uid="{00000000-0004-0000-0B00-000000000000}"/>
    <hyperlink ref="D17" r:id="rId2" xr:uid="{00000000-0004-0000-0B00-000001000000}"/>
    <hyperlink ref="D36" r:id="rId3" xr:uid="{00000000-0004-0000-0B00-000002000000}"/>
    <hyperlink ref="D55" r:id="rId4" xr:uid="{00000000-0004-0000-0B00-000003000000}"/>
    <hyperlink ref="D13" r:id="rId5" display="http://europa.eu/rapid/press-release_IP-19-781_en.htm" xr:uid="{00000000-0004-0000-0B00-000004000000}"/>
    <hyperlink ref="D13:E13" r:id="rId6" display="https://ec.europa.eu/info/business-economy-euro/banking-and-finance/financial-supervision-and-risk-management/anti-money-laundering-and-countering-financing-terrorism/eu-policy-high-risk-third-countries_en" xr:uid="{00000000-0004-0000-0B00-000005000000}"/>
    <hyperlink ref="D32" r:id="rId7" display="http://europa.eu/rapid/press-release_IP-19-781_en.htm" xr:uid="{00000000-0004-0000-0B00-000006000000}"/>
    <hyperlink ref="D32:E32" r:id="rId8" display="https://ec.europa.eu/info/business-economy-euro/banking-and-finance/financial-supervision-and-risk-management/anti-money-laundering-and-countering-financing-terrorism/eu-policy-high-risk-third-countries_en" xr:uid="{00000000-0004-0000-0B00-000007000000}"/>
    <hyperlink ref="D51" r:id="rId9" display="http://europa.eu/rapid/press-release_IP-19-781_en.htm" xr:uid="{00000000-0004-0000-0B00-000008000000}"/>
    <hyperlink ref="D51:E51" r:id="rId10" display="https://ec.europa.eu/info/business-economy-euro/banking-and-finance/financial-supervision-and-risk-management/anti-money-laundering-and-countering-financing-terrorism/eu-policy-high-risk-third-countries_en" xr:uid="{00000000-0004-0000-0B00-000009000000}"/>
    <hyperlink ref="D21:F21" r:id="rId11" display="https://www.consilium.europa.eu/en/policies/eu-list-of-non-cooperative-jurisdictions/" xr:uid="{00000000-0004-0000-0B00-00000A000000}"/>
    <hyperlink ref="D40" r:id="rId12" xr:uid="{00000000-0004-0000-0B00-00000B000000}"/>
    <hyperlink ref="D40:F40" r:id="rId13" display="https://www.consilium.europa.eu/en/policies/eu-list-of-non-cooperative-jurisdictions/" xr:uid="{00000000-0004-0000-0B00-00000C000000}"/>
    <hyperlink ref="D59" r:id="rId14" xr:uid="{00000000-0004-0000-0B00-00000D000000}"/>
    <hyperlink ref="D59:F59" r:id="rId15" display="https://www.consilium.europa.eu/en/policies/eu-list-of-non-cooperative-jurisdictions/" xr:uid="{00000000-0004-0000-0B00-00000E000000}"/>
  </hyperlinks>
  <pageMargins left="0.7" right="0.7" top="0.75" bottom="0.75" header="0.3" footer="0.3"/>
  <pageSetup paperSize="9" scale="56" orientation="portrait" r:id="rId16"/>
  <colBreaks count="1" manualBreakCount="1">
    <brk id="7" max="1048575" man="1"/>
  </col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42</vt:i4>
      </vt:variant>
    </vt:vector>
  </HeadingPairs>
  <TitlesOfParts>
    <vt:vector size="56" baseType="lpstr">
      <vt:lpstr>Instructions</vt:lpstr>
      <vt:lpstr>Section A</vt:lpstr>
      <vt:lpstr>Section B</vt:lpstr>
      <vt:lpstr>Section C</vt:lpstr>
      <vt:lpstr>Section D</vt:lpstr>
      <vt:lpstr>Section E</vt:lpstr>
      <vt:lpstr>Section F</vt:lpstr>
      <vt:lpstr>Section G</vt:lpstr>
      <vt:lpstr>Section H</vt:lpstr>
      <vt:lpstr>Section I</vt:lpstr>
      <vt:lpstr>Section J</vt:lpstr>
      <vt:lpstr>Section K</vt:lpstr>
      <vt:lpstr>Validation Tests</vt:lpstr>
      <vt:lpstr>Allowed Values</vt:lpstr>
      <vt:lpstr>ClearingService</vt:lpstr>
      <vt:lpstr>countries</vt:lpstr>
      <vt:lpstr>Countries2</vt:lpstr>
      <vt:lpstr>Countries3</vt:lpstr>
      <vt:lpstr>Extent</vt:lpstr>
      <vt:lpstr>InvestmentAdvice</vt:lpstr>
      <vt:lpstr>List_Losses</vt:lpstr>
      <vt:lpstr>List_YesNo</vt:lpstr>
      <vt:lpstr>'Allowed Values'!Print_Area</vt:lpstr>
      <vt:lpstr>Instructions!Print_Area</vt:lpstr>
      <vt:lpstr>'Section A'!Print_Area</vt:lpstr>
      <vt:lpstr>'Section B'!Print_Area</vt:lpstr>
      <vt:lpstr>'Section C'!Print_Area</vt:lpstr>
      <vt:lpstr>'Section D'!Print_Area</vt:lpstr>
      <vt:lpstr>'Section E'!Print_Area</vt:lpstr>
      <vt:lpstr>'Section F'!Print_Area</vt:lpstr>
      <vt:lpstr>'Section G'!Print_Area</vt:lpstr>
      <vt:lpstr>'Section H'!Print_Area</vt:lpstr>
      <vt:lpstr>'Section I'!Print_Area</vt:lpstr>
      <vt:lpstr>'Section J'!Print_Area</vt:lpstr>
      <vt:lpstr>'Section K'!Print_Area</vt:lpstr>
      <vt:lpstr>'Validation Tests'!Print_Area</vt:lpstr>
      <vt:lpstr>'Allowed Values'!Print_Titles</vt:lpstr>
      <vt:lpstr>'Section K'!Print_Titles</vt:lpstr>
      <vt:lpstr>Relation</vt:lpstr>
      <vt:lpstr>Scale</vt:lpstr>
      <vt:lpstr>Scale2</vt:lpstr>
      <vt:lpstr>Score</vt:lpstr>
      <vt:lpstr>ValidationSection_E</vt:lpstr>
      <vt:lpstr>ValidationSectionA</vt:lpstr>
      <vt:lpstr>ValidationSectionAValidationSectionA</vt:lpstr>
      <vt:lpstr>ValidationSectionB</vt:lpstr>
      <vt:lpstr>ValidationSectionC</vt:lpstr>
      <vt:lpstr>ValidationSectionD</vt:lpstr>
      <vt:lpstr>ValidationSectionE</vt:lpstr>
      <vt:lpstr>ValidationSectionF</vt:lpstr>
      <vt:lpstr>ValidationSectionK</vt:lpstr>
      <vt:lpstr>ValidationSectionL</vt:lpstr>
      <vt:lpstr>ValidationSectionM</vt:lpstr>
      <vt:lpstr>ValidationSectionN</vt:lpstr>
      <vt:lpstr>ValidationSectionO</vt:lpstr>
      <vt:lpstr>YesNoNA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epoyiadji</dc:creator>
  <cp:lastModifiedBy>Irene Christodoulou</cp:lastModifiedBy>
  <cp:lastPrinted>2023-10-25T07:14:57Z</cp:lastPrinted>
  <dcterms:created xsi:type="dcterms:W3CDTF">2014-04-25T12:59:54Z</dcterms:created>
  <dcterms:modified xsi:type="dcterms:W3CDTF">2024-01-23T12:36:46Z</dcterms:modified>
</cp:coreProperties>
</file>